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https://univnebrmedcntr-my.sharepoint.com/personal/anwatkins_nebraskamed_com/Documents/ASAP/"/>
    </mc:Choice>
  </mc:AlternateContent>
  <xr:revisionPtr revIDLastSave="919" documentId="11_28DDDACA9BDD7C91572B9CD80AE789015E4C1271" xr6:coauthVersionLast="47" xr6:coauthVersionMax="47" xr10:uidLastSave="{308FA23F-CB25-6B4D-8EC3-08A57A5298FE}"/>
  <bookViews>
    <workbookView xWindow="0" yWindow="500" windowWidth="25600" windowHeight="13920" xr2:uid="{00000000-000D-0000-FFFF-FFFF00000000}"/>
  </bookViews>
  <sheets>
    <sheet name="Instructions" sheetId="23" r:id="rId1"/>
    <sheet name="Dashboard Report" sheetId="7" r:id="rId2"/>
    <sheet name="DOT by Month" sheetId="5" r:id="rId3"/>
    <sheet name="PD" sheetId="2" r:id="rId4"/>
    <sheet name="DOT per 1000 PD" sheetId="6" r:id="rId5"/>
    <sheet name="Graphs" sheetId="9" r:id="rId6"/>
    <sheet name="Culture Data" sheetId="8" r:id="rId7"/>
    <sheet name="Jan" sheetId="10" r:id="rId8"/>
    <sheet name="Feb" sheetId="11" r:id="rId9"/>
    <sheet name="Mar" sheetId="12" r:id="rId10"/>
    <sheet name="Apr" sheetId="13" r:id="rId11"/>
    <sheet name="May" sheetId="15" r:id="rId12"/>
    <sheet name="Jun" sheetId="16" r:id="rId13"/>
    <sheet name="Jul" sheetId="17" r:id="rId14"/>
    <sheet name="Aug" sheetId="18" r:id="rId15"/>
    <sheet name="Sep" sheetId="19" r:id="rId16"/>
    <sheet name="Oct" sheetId="20" r:id="rId17"/>
    <sheet name="Nov" sheetId="21" r:id="rId18"/>
    <sheet name="Dec" sheetId="22" r:id="rId19"/>
  </sheets>
  <externalReferences>
    <externalReference r:id="rId20"/>
  </externalReferences>
  <definedNames>
    <definedName name="ExpenseCategories">[1]!ExpenseSummary[Types of Intervention]</definedName>
    <definedName name="KOCH__DOUGLAS_A" comment="1">#REF!</definedName>
    <definedName name="_xlnm.Print_Area" localSheetId="1">'Dashboard Report'!$A$1:$W$50</definedName>
    <definedName name="_xlnm.Print_Area" localSheetId="2">'DOT by Month'!$A$1:$N$55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5" i="5" l="1"/>
  <c r="C54" i="6" s="1"/>
  <c r="D55" i="5"/>
  <c r="D54" i="6" s="1"/>
  <c r="E55" i="5"/>
  <c r="F55" i="5"/>
  <c r="F54" i="6" s="1"/>
  <c r="G55" i="5"/>
  <c r="G54" i="6" s="1"/>
  <c r="H55" i="5"/>
  <c r="H54" i="6" s="1"/>
  <c r="I55" i="5"/>
  <c r="J55" i="5"/>
  <c r="J54" i="6" s="1"/>
  <c r="K55" i="5"/>
  <c r="K54" i="6" s="1"/>
  <c r="L55" i="5"/>
  <c r="L54" i="6" s="1"/>
  <c r="M55" i="5"/>
  <c r="M54" i="6" s="1"/>
  <c r="B55" i="5"/>
  <c r="N54" i="5"/>
  <c r="F14" i="2"/>
  <c r="M53" i="6" s="1"/>
  <c r="F6" i="2"/>
  <c r="E53" i="6" s="1"/>
  <c r="N53" i="5"/>
  <c r="N52" i="5"/>
  <c r="N51" i="5"/>
  <c r="N50" i="5"/>
  <c r="N49" i="5"/>
  <c r="N48" i="5"/>
  <c r="N47" i="5"/>
  <c r="N46" i="5"/>
  <c r="N45" i="5"/>
  <c r="N44" i="5"/>
  <c r="N43" i="5"/>
  <c r="N42" i="5"/>
  <c r="N41" i="5"/>
  <c r="N40" i="5"/>
  <c r="N39" i="5"/>
  <c r="N36" i="5"/>
  <c r="N37" i="5"/>
  <c r="N38" i="5"/>
  <c r="N35" i="5"/>
  <c r="N34" i="5"/>
  <c r="N33" i="5"/>
  <c r="N32" i="5"/>
  <c r="N31" i="5"/>
  <c r="N30" i="5"/>
  <c r="N29" i="5"/>
  <c r="N28" i="5"/>
  <c r="N27" i="5"/>
  <c r="N26" i="5"/>
  <c r="N25" i="5"/>
  <c r="N22" i="5"/>
  <c r="N24" i="5"/>
  <c r="N23" i="5"/>
  <c r="N21" i="5"/>
  <c r="N20" i="5"/>
  <c r="N19" i="5"/>
  <c r="N18" i="5"/>
  <c r="N17" i="5"/>
  <c r="N16" i="5"/>
  <c r="N15" i="5"/>
  <c r="N14" i="5"/>
  <c r="N11" i="5"/>
  <c r="N12" i="5"/>
  <c r="N13" i="5"/>
  <c r="N10" i="5"/>
  <c r="N9" i="5"/>
  <c r="N8" i="5"/>
  <c r="N7" i="5"/>
  <c r="N6" i="5"/>
  <c r="F13" i="2"/>
  <c r="L53" i="6" s="1"/>
  <c r="F12" i="2"/>
  <c r="K53" i="6" s="1"/>
  <c r="C30" i="2"/>
  <c r="C17" i="2"/>
  <c r="C4" i="2"/>
  <c r="M6" i="6"/>
  <c r="M7" i="6"/>
  <c r="M10" i="6"/>
  <c r="M11" i="6"/>
  <c r="M14" i="6"/>
  <c r="M15" i="6"/>
  <c r="M18" i="6"/>
  <c r="M19" i="6"/>
  <c r="M22" i="6"/>
  <c r="M23" i="6"/>
  <c r="M26" i="6"/>
  <c r="M27" i="6"/>
  <c r="M30" i="6"/>
  <c r="M31" i="6"/>
  <c r="M33" i="6"/>
  <c r="M34" i="6"/>
  <c r="M35" i="6"/>
  <c r="M36" i="6"/>
  <c r="M37" i="6"/>
  <c r="M38" i="6"/>
  <c r="M39" i="6"/>
  <c r="M40" i="6"/>
  <c r="M41" i="6"/>
  <c r="M42" i="6"/>
  <c r="M43" i="6"/>
  <c r="M44" i="6"/>
  <c r="M45" i="6"/>
  <c r="M46" i="6"/>
  <c r="M47" i="6"/>
  <c r="M48" i="6"/>
  <c r="M49" i="6"/>
  <c r="M50" i="6"/>
  <c r="M51" i="6"/>
  <c r="M52"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F10" i="2"/>
  <c r="I24" i="6" s="1"/>
  <c r="F9" i="2"/>
  <c r="H6" i="6" s="1"/>
  <c r="F5" i="2"/>
  <c r="D6" i="6" s="1"/>
  <c r="F8" i="2"/>
  <c r="G6" i="6" s="1"/>
  <c r="F11" i="2"/>
  <c r="J12" i="6" s="1"/>
  <c r="F7" i="2"/>
  <c r="F53" i="6" s="1"/>
  <c r="B8" i="6"/>
  <c r="F4" i="2"/>
  <c r="C18" i="6" s="1"/>
  <c r="G34" i="6"/>
  <c r="G45" i="6"/>
  <c r="G27" i="6"/>
  <c r="G43" i="6"/>
  <c r="G25" i="6"/>
  <c r="G16" i="6"/>
  <c r="G32" i="6"/>
  <c r="G40" i="6"/>
  <c r="G48" i="6"/>
  <c r="G5" i="6"/>
  <c r="G29" i="6"/>
  <c r="G49" i="6"/>
  <c r="F14" i="6"/>
  <c r="F46" i="6"/>
  <c r="F15" i="6"/>
  <c r="F31" i="6"/>
  <c r="F47" i="6"/>
  <c r="F37" i="6"/>
  <c r="F16" i="6"/>
  <c r="F32" i="6"/>
  <c r="F48" i="6"/>
  <c r="F33" i="6"/>
  <c r="E10" i="6"/>
  <c r="E26" i="6"/>
  <c r="E42" i="6"/>
  <c r="E25" i="6"/>
  <c r="E11" i="6"/>
  <c r="E27" i="6"/>
  <c r="E43" i="6"/>
  <c r="E33" i="6"/>
  <c r="E16" i="6"/>
  <c r="E32" i="6"/>
  <c r="E48" i="6"/>
  <c r="E29" i="6"/>
  <c r="C10" i="6"/>
  <c r="C14" i="6"/>
  <c r="C30" i="6"/>
  <c r="C38" i="6"/>
  <c r="C9" i="6"/>
  <c r="C13" i="6"/>
  <c r="C7" i="6"/>
  <c r="C11" i="6"/>
  <c r="C27" i="6"/>
  <c r="C35" i="6"/>
  <c r="C51" i="6"/>
  <c r="C17" i="6"/>
  <c r="C8" i="6"/>
  <c r="C12" i="6"/>
  <c r="C24" i="6"/>
  <c r="C28" i="6"/>
  <c r="C40" i="6"/>
  <c r="C44" i="6"/>
  <c r="C21" i="6"/>
  <c r="C33" i="6"/>
  <c r="B30" i="6"/>
  <c r="B6" i="6"/>
  <c r="B9" i="6"/>
  <c r="G24" i="6" l="1"/>
  <c r="G51" i="6"/>
  <c r="G19" i="6"/>
  <c r="G18" i="6"/>
  <c r="G8" i="6"/>
  <c r="G35" i="6"/>
  <c r="G50" i="6"/>
  <c r="F30" i="6"/>
  <c r="F41" i="6"/>
  <c r="M29" i="6"/>
  <c r="M25" i="6"/>
  <c r="M21" i="6"/>
  <c r="M17" i="6"/>
  <c r="M13" i="6"/>
  <c r="M9" i="6"/>
  <c r="M5" i="6"/>
  <c r="M32" i="6"/>
  <c r="M28" i="6"/>
  <c r="M24" i="6"/>
  <c r="M20" i="6"/>
  <c r="M16" i="6"/>
  <c r="M12" i="6"/>
  <c r="M8" i="6"/>
  <c r="Q53" i="6"/>
  <c r="J53" i="6"/>
  <c r="I53" i="6"/>
  <c r="P53" i="6"/>
  <c r="H53" i="6"/>
  <c r="G53" i="6"/>
  <c r="F21" i="6"/>
  <c r="F44" i="6"/>
  <c r="F28" i="6"/>
  <c r="F12" i="6"/>
  <c r="F25" i="6"/>
  <c r="F43" i="6"/>
  <c r="F27" i="6"/>
  <c r="F11" i="6"/>
  <c r="F29" i="6"/>
  <c r="F42" i="6"/>
  <c r="F26" i="6"/>
  <c r="F10" i="6"/>
  <c r="F9" i="6"/>
  <c r="F40" i="6"/>
  <c r="F24" i="6"/>
  <c r="F8" i="6"/>
  <c r="F13" i="6"/>
  <c r="F39" i="6"/>
  <c r="F23" i="6"/>
  <c r="F7" i="6"/>
  <c r="F17" i="6"/>
  <c r="F38" i="6"/>
  <c r="F22" i="6"/>
  <c r="F6" i="6"/>
  <c r="F45" i="6"/>
  <c r="F52" i="6"/>
  <c r="F36" i="6"/>
  <c r="F20" i="6"/>
  <c r="F49" i="6"/>
  <c r="F51" i="6"/>
  <c r="F35" i="6"/>
  <c r="F19" i="6"/>
  <c r="F5" i="6"/>
  <c r="F50" i="6"/>
  <c r="F34" i="6"/>
  <c r="F18" i="6"/>
  <c r="O53" i="6"/>
  <c r="D45" i="6"/>
  <c r="D5" i="6"/>
  <c r="D49" i="6"/>
  <c r="D53" i="6"/>
  <c r="C53" i="6"/>
  <c r="B34" i="6"/>
  <c r="B40" i="6"/>
  <c r="B47" i="6"/>
  <c r="B31" i="6"/>
  <c r="B45" i="6"/>
  <c r="B24" i="6"/>
  <c r="B25" i="6"/>
  <c r="B50" i="6"/>
  <c r="B15" i="6"/>
  <c r="N53" i="6"/>
  <c r="B53" i="6"/>
  <c r="Q54" i="6"/>
  <c r="P54" i="6"/>
  <c r="I54" i="6"/>
  <c r="O54" i="6"/>
  <c r="E54" i="6"/>
  <c r="N55" i="5"/>
  <c r="B54" i="6"/>
  <c r="N54" i="6"/>
  <c r="H51" i="6"/>
  <c r="H32" i="6"/>
  <c r="H35" i="6"/>
  <c r="H34" i="6"/>
  <c r="H50" i="6"/>
  <c r="H49" i="6"/>
  <c r="H16" i="6"/>
  <c r="H19" i="6"/>
  <c r="H13" i="6"/>
  <c r="H33" i="6"/>
  <c r="H5" i="6"/>
  <c r="H48" i="6"/>
  <c r="Q13" i="6"/>
  <c r="I37" i="6"/>
  <c r="C5" i="6"/>
  <c r="C52" i="6"/>
  <c r="C36" i="6"/>
  <c r="C20" i="6"/>
  <c r="C45" i="6"/>
  <c r="C43" i="6"/>
  <c r="C23" i="6"/>
  <c r="C49" i="6"/>
  <c r="C46" i="6"/>
  <c r="C26" i="6"/>
  <c r="C41" i="6"/>
  <c r="C48" i="6"/>
  <c r="C32" i="6"/>
  <c r="C16" i="6"/>
  <c r="C29" i="6"/>
  <c r="C39" i="6"/>
  <c r="C19" i="6"/>
  <c r="C25" i="6"/>
  <c r="C42" i="6"/>
  <c r="C22" i="6"/>
  <c r="J46" i="6"/>
  <c r="J40" i="6"/>
  <c r="J30" i="6"/>
  <c r="J6" i="6"/>
  <c r="J8" i="6"/>
  <c r="J43" i="6"/>
  <c r="J45" i="6"/>
  <c r="J17" i="6"/>
  <c r="J22" i="6"/>
  <c r="J27" i="6"/>
  <c r="J29" i="6"/>
  <c r="J23" i="6"/>
  <c r="I43" i="6"/>
  <c r="I42" i="6"/>
  <c r="H18" i="6"/>
  <c r="L18" i="6"/>
  <c r="Q41" i="6"/>
  <c r="Q25" i="6"/>
  <c r="Q9" i="6"/>
  <c r="J32" i="6"/>
  <c r="J39" i="6"/>
  <c r="J48" i="6"/>
  <c r="J42" i="6"/>
  <c r="J44" i="6"/>
  <c r="J41" i="6"/>
  <c r="J19" i="6"/>
  <c r="J18" i="6"/>
  <c r="J7" i="6"/>
  <c r="J13" i="6"/>
  <c r="J24" i="6"/>
  <c r="J51" i="6"/>
  <c r="J35" i="6"/>
  <c r="J36" i="6"/>
  <c r="J38" i="6"/>
  <c r="J28" i="6"/>
  <c r="J37" i="6"/>
  <c r="J11" i="6"/>
  <c r="J14" i="6"/>
  <c r="J25" i="6"/>
  <c r="J9" i="6"/>
  <c r="J20" i="6"/>
  <c r="J52" i="6"/>
  <c r="J47" i="6"/>
  <c r="J31" i="6"/>
  <c r="J50" i="6"/>
  <c r="J34" i="6"/>
  <c r="J49" i="6"/>
  <c r="J33" i="6"/>
  <c r="J26" i="6"/>
  <c r="J10" i="6"/>
  <c r="J21" i="6"/>
  <c r="J5" i="6"/>
  <c r="J16" i="6"/>
  <c r="I27" i="6"/>
  <c r="I26" i="6"/>
  <c r="I21" i="6"/>
  <c r="I11" i="6"/>
  <c r="I10" i="6"/>
  <c r="I5" i="6"/>
  <c r="I20" i="6"/>
  <c r="I16" i="6"/>
  <c r="H37" i="6"/>
  <c r="H44" i="6"/>
  <c r="H28" i="6"/>
  <c r="H12" i="6"/>
  <c r="H21" i="6"/>
  <c r="H47" i="6"/>
  <c r="H31" i="6"/>
  <c r="H15" i="6"/>
  <c r="H41" i="6"/>
  <c r="H46" i="6"/>
  <c r="H30" i="6"/>
  <c r="H14" i="6"/>
  <c r="H25" i="6"/>
  <c r="H40" i="6"/>
  <c r="H24" i="6"/>
  <c r="H8" i="6"/>
  <c r="H9" i="6"/>
  <c r="H43" i="6"/>
  <c r="H27" i="6"/>
  <c r="H11" i="6"/>
  <c r="H29" i="6"/>
  <c r="H42" i="6"/>
  <c r="H26" i="6"/>
  <c r="H10" i="6"/>
  <c r="H36" i="6"/>
  <c r="H20" i="6"/>
  <c r="H45" i="6"/>
  <c r="H52" i="6"/>
  <c r="H39" i="6"/>
  <c r="H23" i="6"/>
  <c r="H7" i="6"/>
  <c r="H17" i="6"/>
  <c r="H38" i="6"/>
  <c r="H22" i="6"/>
  <c r="Q37" i="6"/>
  <c r="Q21" i="6"/>
  <c r="E7" i="9" s="1"/>
  <c r="Q5" i="6"/>
  <c r="Q6" i="6"/>
  <c r="Q49" i="6"/>
  <c r="Q33" i="6"/>
  <c r="Q17" i="6"/>
  <c r="Q45" i="6"/>
  <c r="Q29" i="6"/>
  <c r="E9" i="9" s="1"/>
  <c r="Q52" i="6"/>
  <c r="E15" i="9" s="1"/>
  <c r="Q48" i="6"/>
  <c r="E14" i="9" s="1"/>
  <c r="Q44" i="6"/>
  <c r="Q40" i="6"/>
  <c r="E13" i="9" s="1"/>
  <c r="Q36" i="6"/>
  <c r="Q32" i="6"/>
  <c r="Q28" i="6"/>
  <c r="Q24" i="6"/>
  <c r="E8" i="9" s="1"/>
  <c r="Q20" i="6"/>
  <c r="Q16" i="6"/>
  <c r="E5" i="9" s="1"/>
  <c r="Q12" i="6"/>
  <c r="Q8" i="6"/>
  <c r="Q51" i="6"/>
  <c r="Q47" i="6"/>
  <c r="Q43" i="6"/>
  <c r="Q39" i="6"/>
  <c r="E12" i="9" s="1"/>
  <c r="Q35" i="6"/>
  <c r="E11" i="9" s="1"/>
  <c r="Q31" i="6"/>
  <c r="Q27" i="6"/>
  <c r="E10" i="9" s="1"/>
  <c r="Q23" i="6"/>
  <c r="Q19" i="6"/>
  <c r="Q15" i="6"/>
  <c r="Q11" i="6"/>
  <c r="Q7" i="6"/>
  <c r="Q50" i="6"/>
  <c r="Q46" i="6"/>
  <c r="Q42" i="6"/>
  <c r="Q38" i="6"/>
  <c r="Q34" i="6"/>
  <c r="Q30" i="6"/>
  <c r="Q26" i="6"/>
  <c r="Q22" i="6"/>
  <c r="Q18" i="6"/>
  <c r="E6" i="9" s="1"/>
  <c r="Q14" i="6"/>
  <c r="E4" i="9" s="1"/>
  <c r="Q10" i="6"/>
  <c r="E3" i="9" s="1"/>
  <c r="J15" i="6"/>
  <c r="P48" i="6"/>
  <c r="D14" i="9" s="1"/>
  <c r="P44" i="6"/>
  <c r="I52" i="6"/>
  <c r="I8" i="6"/>
  <c r="I39" i="6"/>
  <c r="I23" i="6"/>
  <c r="I7" i="6"/>
  <c r="I12" i="6"/>
  <c r="I38" i="6"/>
  <c r="I22" i="6"/>
  <c r="I6" i="6"/>
  <c r="I49" i="6"/>
  <c r="I33" i="6"/>
  <c r="I17" i="6"/>
  <c r="I44" i="6"/>
  <c r="I51" i="6"/>
  <c r="I35" i="6"/>
  <c r="I19" i="6"/>
  <c r="I40" i="6"/>
  <c r="I50" i="6"/>
  <c r="I34" i="6"/>
  <c r="I18" i="6"/>
  <c r="I48" i="6"/>
  <c r="I45" i="6"/>
  <c r="I29" i="6"/>
  <c r="I13" i="6"/>
  <c r="P52" i="6"/>
  <c r="D15" i="9" s="1"/>
  <c r="I32" i="6"/>
  <c r="I47" i="6"/>
  <c r="I31" i="6"/>
  <c r="I15" i="6"/>
  <c r="I28" i="6"/>
  <c r="I46" i="6"/>
  <c r="I30" i="6"/>
  <c r="I14" i="6"/>
  <c r="I36" i="6"/>
  <c r="I41" i="6"/>
  <c r="I25" i="6"/>
  <c r="I9" i="6"/>
  <c r="P5" i="6"/>
  <c r="P40" i="6"/>
  <c r="D13" i="9" s="1"/>
  <c r="P36" i="6"/>
  <c r="P32" i="6"/>
  <c r="P28" i="6"/>
  <c r="P24" i="6"/>
  <c r="D8" i="9" s="1"/>
  <c r="P20" i="6"/>
  <c r="P16" i="6"/>
  <c r="D5" i="9" s="1"/>
  <c r="P12" i="6"/>
  <c r="P8" i="6"/>
  <c r="P51" i="6"/>
  <c r="P47" i="6"/>
  <c r="P43" i="6"/>
  <c r="P39" i="6"/>
  <c r="D12" i="9" s="1"/>
  <c r="P35" i="6"/>
  <c r="D11" i="9" s="1"/>
  <c r="P31" i="6"/>
  <c r="P27" i="6"/>
  <c r="D10" i="9" s="1"/>
  <c r="P23" i="6"/>
  <c r="P19" i="6"/>
  <c r="P15" i="6"/>
  <c r="P11" i="6"/>
  <c r="P7" i="6"/>
  <c r="P50" i="6"/>
  <c r="P46" i="6"/>
  <c r="P42" i="6"/>
  <c r="P38" i="6"/>
  <c r="P34" i="6"/>
  <c r="P30" i="6"/>
  <c r="P26" i="6"/>
  <c r="P22" i="6"/>
  <c r="P18" i="6"/>
  <c r="D6" i="9" s="1"/>
  <c r="P14" i="6"/>
  <c r="D4" i="9" s="1"/>
  <c r="P10" i="6"/>
  <c r="D3" i="9" s="1"/>
  <c r="P6" i="6"/>
  <c r="P49" i="6"/>
  <c r="P45" i="6"/>
  <c r="P41" i="6"/>
  <c r="P37" i="6"/>
  <c r="P33" i="6"/>
  <c r="P29" i="6"/>
  <c r="D9" i="9" s="1"/>
  <c r="P25" i="6"/>
  <c r="P21" i="6"/>
  <c r="D7" i="9" s="1"/>
  <c r="P17" i="6"/>
  <c r="P13" i="6"/>
  <c r="P9" i="6"/>
  <c r="G37" i="6"/>
  <c r="G52" i="6"/>
  <c r="G36" i="6"/>
  <c r="G20" i="6"/>
  <c r="G41" i="6"/>
  <c r="G47" i="6"/>
  <c r="G31" i="6"/>
  <c r="G15" i="6"/>
  <c r="G33" i="6"/>
  <c r="G46" i="6"/>
  <c r="G30" i="6"/>
  <c r="G14" i="6"/>
  <c r="G11" i="6"/>
  <c r="G21" i="6"/>
  <c r="G42" i="6"/>
  <c r="G26" i="6"/>
  <c r="G10" i="6"/>
  <c r="G17" i="6"/>
  <c r="G44" i="6"/>
  <c r="G28" i="6"/>
  <c r="G12" i="6"/>
  <c r="G13" i="6"/>
  <c r="G39" i="6"/>
  <c r="G23" i="6"/>
  <c r="G7" i="6"/>
  <c r="G9" i="6"/>
  <c r="G38" i="6"/>
  <c r="G22" i="6"/>
  <c r="C6" i="6"/>
  <c r="C47" i="6"/>
  <c r="C31" i="6"/>
  <c r="C15" i="6"/>
  <c r="C37" i="6"/>
  <c r="C50" i="6"/>
  <c r="C34" i="6"/>
  <c r="O11" i="6"/>
  <c r="O50" i="6"/>
  <c r="O46" i="6"/>
  <c r="O42" i="6"/>
  <c r="O38" i="6"/>
  <c r="O34" i="6"/>
  <c r="O30" i="6"/>
  <c r="O26" i="6"/>
  <c r="O22" i="6"/>
  <c r="O18" i="6"/>
  <c r="C6" i="9" s="1"/>
  <c r="O14" i="6"/>
  <c r="C4" i="9" s="1"/>
  <c r="O10" i="6"/>
  <c r="C3" i="9" s="1"/>
  <c r="O49" i="6"/>
  <c r="O45" i="6"/>
  <c r="O41" i="6"/>
  <c r="O37" i="6"/>
  <c r="O33" i="6"/>
  <c r="O29" i="6"/>
  <c r="C9" i="9" s="1"/>
  <c r="O25" i="6"/>
  <c r="O21" i="6"/>
  <c r="C7" i="9" s="1"/>
  <c r="O17" i="6"/>
  <c r="O13" i="6"/>
  <c r="O8" i="6"/>
  <c r="O52" i="6"/>
  <c r="O48" i="6"/>
  <c r="C14" i="9" s="1"/>
  <c r="O44" i="6"/>
  <c r="O40" i="6"/>
  <c r="C13" i="9" s="1"/>
  <c r="O36" i="6"/>
  <c r="O32" i="6"/>
  <c r="O28" i="6"/>
  <c r="O24" i="6"/>
  <c r="C8" i="9" s="1"/>
  <c r="O20" i="6"/>
  <c r="O16" i="6"/>
  <c r="C5" i="9" s="1"/>
  <c r="O12" i="6"/>
  <c r="O5" i="6"/>
  <c r="O51" i="6"/>
  <c r="O47" i="6"/>
  <c r="O43" i="6"/>
  <c r="O39" i="6"/>
  <c r="C12" i="9" s="1"/>
  <c r="O35" i="6"/>
  <c r="C11" i="9" s="1"/>
  <c r="O31" i="6"/>
  <c r="O27" i="6"/>
  <c r="C10" i="9" s="1"/>
  <c r="O23" i="6"/>
  <c r="O19" i="6"/>
  <c r="O15" i="6"/>
  <c r="O7" i="6"/>
  <c r="O9" i="6"/>
  <c r="D52" i="6"/>
  <c r="D51" i="6"/>
  <c r="D50" i="6"/>
  <c r="D36" i="6"/>
  <c r="D35" i="6"/>
  <c r="D34" i="6"/>
  <c r="D20" i="6"/>
  <c r="D19" i="6"/>
  <c r="D18" i="6"/>
  <c r="D48" i="6"/>
  <c r="D41" i="6"/>
  <c r="D15" i="6"/>
  <c r="D14" i="6"/>
  <c r="D33" i="6"/>
  <c r="D16" i="6"/>
  <c r="D31" i="6"/>
  <c r="D46" i="6"/>
  <c r="D21" i="6"/>
  <c r="D44" i="6"/>
  <c r="D28" i="6"/>
  <c r="D12" i="6"/>
  <c r="D29" i="6"/>
  <c r="D43" i="6"/>
  <c r="D27" i="6"/>
  <c r="D11" i="6"/>
  <c r="D25" i="6"/>
  <c r="D42" i="6"/>
  <c r="D26" i="6"/>
  <c r="D10" i="6"/>
  <c r="D32" i="6"/>
  <c r="D47" i="6"/>
  <c r="D37" i="6"/>
  <c r="D30" i="6"/>
  <c r="D17" i="6"/>
  <c r="D40" i="6"/>
  <c r="D24" i="6"/>
  <c r="D8" i="6"/>
  <c r="D13" i="6"/>
  <c r="D39" i="6"/>
  <c r="D23" i="6"/>
  <c r="D7" i="6"/>
  <c r="D9" i="6"/>
  <c r="D38" i="6"/>
  <c r="D22" i="6"/>
  <c r="C43" i="2"/>
  <c r="N8" i="6"/>
  <c r="N5" i="6"/>
  <c r="N45" i="6"/>
  <c r="N37" i="6"/>
  <c r="N29" i="6"/>
  <c r="B9" i="9" s="1"/>
  <c r="N21" i="6"/>
  <c r="B7" i="9" s="1"/>
  <c r="N13" i="6"/>
  <c r="N52" i="6"/>
  <c r="B15" i="9" s="1"/>
  <c r="N44" i="6"/>
  <c r="N36" i="6"/>
  <c r="N28" i="6"/>
  <c r="N20" i="6"/>
  <c r="N12" i="6"/>
  <c r="N49" i="6"/>
  <c r="N41" i="6"/>
  <c r="N33" i="6"/>
  <c r="N25" i="6"/>
  <c r="N17" i="6"/>
  <c r="N9" i="6"/>
  <c r="N48" i="6"/>
  <c r="B14" i="9" s="1"/>
  <c r="N40" i="6"/>
  <c r="B13" i="9" s="1"/>
  <c r="N32" i="6"/>
  <c r="N24" i="6"/>
  <c r="B8" i="9" s="1"/>
  <c r="N16" i="6"/>
  <c r="B5" i="9" s="1"/>
  <c r="N51" i="6"/>
  <c r="N47" i="6"/>
  <c r="N43" i="6"/>
  <c r="N39" i="6"/>
  <c r="B12" i="9" s="1"/>
  <c r="N35" i="6"/>
  <c r="B11" i="9" s="1"/>
  <c r="N31" i="6"/>
  <c r="N27" i="6"/>
  <c r="B10" i="9" s="1"/>
  <c r="N23" i="6"/>
  <c r="N19" i="6"/>
  <c r="N15" i="6"/>
  <c r="N11" i="6"/>
  <c r="N7" i="6"/>
  <c r="N50" i="6"/>
  <c r="N46" i="6"/>
  <c r="N42" i="6"/>
  <c r="N38" i="6"/>
  <c r="N34" i="6"/>
  <c r="N30" i="6"/>
  <c r="N26" i="6"/>
  <c r="N22" i="6"/>
  <c r="N18" i="6"/>
  <c r="B6" i="9" s="1"/>
  <c r="N14" i="6"/>
  <c r="B4" i="9" s="1"/>
  <c r="N10" i="6"/>
  <c r="B3" i="9" s="1"/>
  <c r="N6" i="6"/>
  <c r="O6" i="6"/>
  <c r="L50" i="6"/>
  <c r="L34" i="6"/>
  <c r="E17" i="6"/>
  <c r="E44" i="6"/>
  <c r="E28" i="6"/>
  <c r="E12" i="6"/>
  <c r="E21" i="6"/>
  <c r="E39" i="6"/>
  <c r="E23" i="6"/>
  <c r="E7" i="6"/>
  <c r="E13" i="6"/>
  <c r="E38" i="6"/>
  <c r="E22" i="6"/>
  <c r="E6" i="6"/>
  <c r="E5" i="6"/>
  <c r="E9" i="6"/>
  <c r="E40" i="6"/>
  <c r="E24" i="6"/>
  <c r="E8" i="6"/>
  <c r="E51" i="6"/>
  <c r="E35" i="6"/>
  <c r="E19" i="6"/>
  <c r="E49" i="6"/>
  <c r="E50" i="6"/>
  <c r="E34" i="6"/>
  <c r="E18" i="6"/>
  <c r="E41" i="6"/>
  <c r="E52" i="6"/>
  <c r="E36" i="6"/>
  <c r="E20" i="6"/>
  <c r="E45" i="6"/>
  <c r="E47" i="6"/>
  <c r="E31" i="6"/>
  <c r="E15" i="6"/>
  <c r="E37" i="6"/>
  <c r="E46" i="6"/>
  <c r="E30" i="6"/>
  <c r="E14" i="6"/>
  <c r="B22" i="6"/>
  <c r="B36" i="6"/>
  <c r="B43" i="6"/>
  <c r="B21" i="6"/>
  <c r="B20" i="6"/>
  <c r="B38" i="6"/>
  <c r="B27" i="6"/>
  <c r="B18" i="6"/>
  <c r="F15" i="2"/>
  <c r="B10" i="6"/>
  <c r="B37" i="6"/>
  <c r="B17" i="6"/>
  <c r="B48" i="6"/>
  <c r="B32" i="6"/>
  <c r="B16" i="6"/>
  <c r="B26" i="6"/>
  <c r="B29" i="6"/>
  <c r="B39" i="6"/>
  <c r="B23" i="6"/>
  <c r="B7" i="6"/>
  <c r="B41" i="6"/>
  <c r="B52" i="6"/>
  <c r="B5" i="6"/>
  <c r="B11" i="6"/>
  <c r="C15" i="9"/>
  <c r="B46" i="6"/>
  <c r="B49" i="6"/>
  <c r="B33" i="6"/>
  <c r="B13" i="6"/>
  <c r="B44" i="6"/>
  <c r="B28" i="6"/>
  <c r="B12" i="6"/>
  <c r="B14" i="6"/>
  <c r="B51" i="6"/>
  <c r="B35" i="6"/>
  <c r="B19" i="6"/>
  <c r="B42" i="6"/>
  <c r="L46" i="6"/>
  <c r="L30" i="6"/>
  <c r="L14" i="6"/>
  <c r="L42" i="6"/>
  <c r="L26" i="6"/>
  <c r="L10" i="6"/>
  <c r="L38" i="6"/>
  <c r="L22" i="6"/>
  <c r="L6" i="6"/>
  <c r="L49" i="6"/>
  <c r="L45" i="6"/>
  <c r="L41" i="6"/>
  <c r="L37" i="6"/>
  <c r="L33" i="6"/>
  <c r="L29" i="6"/>
  <c r="L25" i="6"/>
  <c r="L21" i="6"/>
  <c r="L17" i="6"/>
  <c r="L13" i="6"/>
  <c r="L9" i="6"/>
  <c r="L5" i="6"/>
  <c r="L52" i="6"/>
  <c r="L48" i="6"/>
  <c r="L44" i="6"/>
  <c r="L40" i="6"/>
  <c r="L36" i="6"/>
  <c r="L32" i="6"/>
  <c r="L28" i="6"/>
  <c r="L24" i="6"/>
  <c r="L20" i="6"/>
  <c r="L16" i="6"/>
  <c r="L12" i="6"/>
  <c r="L8" i="6"/>
  <c r="L51" i="6"/>
  <c r="L47" i="6"/>
  <c r="L43" i="6"/>
  <c r="L39" i="6"/>
  <c r="L35" i="6"/>
  <c r="L31" i="6"/>
  <c r="L27" i="6"/>
  <c r="L23" i="6"/>
  <c r="L19" i="6"/>
  <c r="L15" i="6"/>
  <c r="L11" i="6"/>
  <c r="L7" i="6"/>
  <c r="R6" i="6" l="1"/>
  <c r="R53" i="6"/>
  <c r="R54" i="6"/>
  <c r="R14" i="6"/>
  <c r="R11" i="6"/>
  <c r="R21" i="6"/>
  <c r="R24" i="6"/>
  <c r="R49" i="6"/>
  <c r="R7" i="6"/>
  <c r="R28" i="6"/>
  <c r="R33" i="6"/>
  <c r="R10" i="6"/>
  <c r="R16" i="6"/>
  <c r="R18" i="6"/>
  <c r="R32" i="6"/>
  <c r="R34" i="6"/>
  <c r="R50" i="6"/>
  <c r="R9" i="6"/>
  <c r="R47" i="6"/>
  <c r="R15" i="6"/>
  <c r="R46" i="6"/>
  <c r="R45" i="6"/>
  <c r="R41" i="6"/>
  <c r="R20" i="6"/>
  <c r="R23" i="6"/>
  <c r="R39" i="6"/>
  <c r="R43" i="6"/>
  <c r="R13" i="6"/>
  <c r="R22" i="6"/>
  <c r="R25" i="6"/>
  <c r="R8" i="6"/>
  <c r="R5" i="6"/>
  <c r="R37" i="6"/>
  <c r="R12" i="6"/>
  <c r="R26" i="6"/>
  <c r="R29" i="6"/>
  <c r="R30" i="6"/>
  <c r="R36" i="6"/>
  <c r="R31" i="6"/>
  <c r="R52" i="6"/>
  <c r="R35" i="6"/>
  <c r="R40" i="6"/>
  <c r="R38" i="6"/>
  <c r="R27" i="6"/>
  <c r="R44" i="6"/>
  <c r="R51" i="6"/>
  <c r="R17" i="6"/>
  <c r="R19" i="6"/>
  <c r="R42" i="6"/>
  <c r="R48" i="6"/>
</calcChain>
</file>

<file path=xl/sharedStrings.xml><?xml version="1.0" encoding="utf-8"?>
<sst xmlns="http://schemas.openxmlformats.org/spreadsheetml/2006/main" count="433" uniqueCount="169">
  <si>
    <t>Days of Therapy</t>
  </si>
  <si>
    <t>Total</t>
  </si>
  <si>
    <t>Row Labels</t>
  </si>
  <si>
    <t>Sum of Days</t>
  </si>
  <si>
    <t>Inpatients</t>
  </si>
  <si>
    <t>Jan</t>
  </si>
  <si>
    <t>Feb</t>
  </si>
  <si>
    <t>Mar</t>
  </si>
  <si>
    <t>April</t>
  </si>
  <si>
    <t>May</t>
  </si>
  <si>
    <t>June</t>
  </si>
  <si>
    <t>Observations</t>
  </si>
  <si>
    <t>Obstetrics</t>
  </si>
  <si>
    <t>Grand Total</t>
  </si>
  <si>
    <t>Vancomycin IV</t>
  </si>
  <si>
    <t>Valacyclovir</t>
  </si>
  <si>
    <t>TMP-SMX</t>
  </si>
  <si>
    <t>Piperacillin-Tazobactam</t>
  </si>
  <si>
    <t>Oseltamivir</t>
  </si>
  <si>
    <t>Nitrofurantoin</t>
  </si>
  <si>
    <t>Minocycline PO</t>
  </si>
  <si>
    <t>Metronidazole PO</t>
  </si>
  <si>
    <t>Metronidazole IV</t>
  </si>
  <si>
    <t>Metronidazole (all)</t>
  </si>
  <si>
    <t>Levofloxacin PO</t>
  </si>
  <si>
    <t>Levofloxacin IV</t>
  </si>
  <si>
    <t>Levofloxacin (all)</t>
  </si>
  <si>
    <t>Gentamicin</t>
  </si>
  <si>
    <t>Fosfomycin</t>
  </si>
  <si>
    <t>Fluconazole PO</t>
  </si>
  <si>
    <t>Doxycycline PO</t>
  </si>
  <si>
    <t>Daptomycin</t>
  </si>
  <si>
    <t>Clindamycin PO</t>
  </si>
  <si>
    <t>Clindamycin IV</t>
  </si>
  <si>
    <t>Clindamycin (all)</t>
  </si>
  <si>
    <t>Ciprofloxacin PO</t>
  </si>
  <si>
    <t>Ciprofloxacin IV</t>
  </si>
  <si>
    <t>Ciprofloxacin (all)</t>
  </si>
  <si>
    <t>Cephalexin</t>
  </si>
  <si>
    <t>Cefuroxime</t>
  </si>
  <si>
    <t>Ceftriaxone</t>
  </si>
  <si>
    <t>Ceftaroline</t>
  </si>
  <si>
    <t>Cefdinir</t>
  </si>
  <si>
    <t>Cefazolin</t>
  </si>
  <si>
    <t>Aztreonam</t>
  </si>
  <si>
    <t>Azithromycin PO</t>
  </si>
  <si>
    <t>Azithromycin IV</t>
  </si>
  <si>
    <t>Azithromycin (all)</t>
  </si>
  <si>
    <t>Ampicillin-Sulbactam</t>
  </si>
  <si>
    <t>Ampicillin IV</t>
  </si>
  <si>
    <t>Amoxicillin-Clavulanate</t>
  </si>
  <si>
    <t>Amoxicillin</t>
  </si>
  <si>
    <t>Acyclovir PO</t>
  </si>
  <si>
    <t>Jun</t>
  </si>
  <si>
    <t>Apr</t>
  </si>
  <si>
    <t>Antimicrobials</t>
  </si>
  <si>
    <t>Month</t>
  </si>
  <si>
    <t>Patient-Days</t>
  </si>
  <si>
    <t>Days of Therapy per 1000 Patient-Days</t>
  </si>
  <si>
    <t>Fluconazole (all)</t>
  </si>
  <si>
    <t>Fluconazole IV</t>
  </si>
  <si>
    <t>Year</t>
  </si>
  <si>
    <t>Meropenem/Imipenem</t>
  </si>
  <si>
    <t>Micafungin</t>
  </si>
  <si>
    <t>Penicillin VK</t>
  </si>
  <si>
    <t>Timeframe</t>
  </si>
  <si>
    <t>Trimethoprim</t>
  </si>
  <si>
    <t>Ertapenem</t>
  </si>
  <si>
    <t>Cefepime</t>
  </si>
  <si>
    <t>Enterococcus faecium</t>
  </si>
  <si>
    <t>Enterococcus faecalis</t>
  </si>
  <si>
    <t>Vancomycin Resistant Enterococcus</t>
  </si>
  <si>
    <t>July</t>
  </si>
  <si>
    <t>Aug</t>
  </si>
  <si>
    <t>Sept</t>
  </si>
  <si>
    <t>Oct</t>
  </si>
  <si>
    <t>Nov</t>
  </si>
  <si>
    <t>Dec</t>
  </si>
  <si>
    <t>Linezolid (all)</t>
  </si>
  <si>
    <t>Jul</t>
  </si>
  <si>
    <t>Sep</t>
  </si>
  <si>
    <t>Quarter 1</t>
  </si>
  <si>
    <t>Quarter 2</t>
  </si>
  <si>
    <t>Quarter 3</t>
  </si>
  <si>
    <t>Quarter 4</t>
  </si>
  <si>
    <t>Annual Rate</t>
  </si>
  <si>
    <t>Antibiotic</t>
  </si>
  <si>
    <t>DOT/1000 Patient Days</t>
  </si>
  <si>
    <t>Piperacillin/Tazobactam</t>
  </si>
  <si>
    <t>VRE</t>
  </si>
  <si>
    <t>Klebsiella oxytoca</t>
  </si>
  <si>
    <t>Streptococcus agalactiae</t>
  </si>
  <si>
    <t>Klebsiella aerogenes</t>
  </si>
  <si>
    <t>Jan-Mar</t>
  </si>
  <si>
    <t>Apr-Jun</t>
  </si>
  <si>
    <t>Oct-Dec</t>
  </si>
  <si>
    <t>Streptococcus pneumoniae</t>
  </si>
  <si>
    <t>Antibiotic Stewardship Dashboard Report</t>
  </si>
  <si>
    <t>Prepared by:</t>
  </si>
  <si>
    <t xml:space="preserve">Updated: </t>
  </si>
  <si>
    <t>Patient</t>
  </si>
  <si>
    <t>MRN</t>
  </si>
  <si>
    <t>Indication</t>
  </si>
  <si>
    <t>Prescriber</t>
  </si>
  <si>
    <t>Start Date</t>
  </si>
  <si>
    <t>Stop Date</t>
  </si>
  <si>
    <t>DOT</t>
  </si>
  <si>
    <t>DECEMBER ANTIBIOTIC USE</t>
  </si>
  <si>
    <t>NOVEMBER ANTIBIOTIC USE</t>
  </si>
  <si>
    <t>OCTOBER ANTIBIOTIC USE</t>
  </si>
  <si>
    <t>SEPTEMBER ANTIBIOTIC USE</t>
  </si>
  <si>
    <t>AUGUST ANTIBIOTIC USE</t>
  </si>
  <si>
    <t>JULY ANTIBIOTIC USE</t>
  </si>
  <si>
    <t>JUNE ANTIBIOTIC USE</t>
  </si>
  <si>
    <t>MAY ANTIBIOTIC USE</t>
  </si>
  <si>
    <t>APRIL ANTIBIOTIC USE</t>
  </si>
  <si>
    <t>MARCH ANTIBIOTIC USE</t>
  </si>
  <si>
    <t>FEBRUARY ANTIBIOTIC USE</t>
  </si>
  <si>
    <t>JANUARY ANTIBIOTIC USE</t>
  </si>
  <si>
    <t>Jul-Sep</t>
  </si>
  <si>
    <t>Vancomycin PO</t>
  </si>
  <si>
    <t>Antibiotic Stewardship Goals for [Year]:</t>
  </si>
  <si>
    <t>[Year]</t>
  </si>
  <si>
    <t>To use with DOT reports:</t>
  </si>
  <si>
    <t xml:space="preserve">     1. Enter in antibiotic DOT into the appropriate cells in the "DOT by Month" tab.</t>
  </si>
  <si>
    <t>The "Dashboard Report" tab contains summary graphs of antibiotic use and culture data. There is also a spot to paste a graph for stewardship interventions if desired. ASAP's Antimicrobial Stewardship Intervention Database Template can be used for this purpose. Lastly, there is a spot to include your ASP Committee's goals for the year in this Dashboard Report.</t>
  </si>
  <si>
    <t>It can be used with monthly reports of antibiotic Days of Therapy (DOT), or individual antibiotic prescriptions can be tracked for manual calculation using the individual month tabs.</t>
  </si>
  <si>
    <r>
      <t xml:space="preserve">     3. View the "DOT per 1000 PD" tab to see your automatically calculated antibiotic use numbers. </t>
    </r>
    <r>
      <rPr>
        <b/>
        <u/>
        <sz val="11"/>
        <rFont val="Calibri"/>
        <family val="2"/>
      </rPr>
      <t>Do not enter data into these cells</t>
    </r>
    <r>
      <rPr>
        <sz val="11"/>
        <rFont val="Calibri"/>
        <family val="2"/>
      </rPr>
      <t>, as they are designed to calculate based on data entered in the previous tabs. These are broken down into individual month, quarter, and annual rates.</t>
    </r>
  </si>
  <si>
    <t xml:space="preserve">     4. View the "Graphs" tab to see this data in graphical form for key antimicrobial agents. You can add additional antibiotics to this graph if desired.</t>
  </si>
  <si>
    <t>To use with manual prescription tracking:</t>
  </si>
  <si>
    <t>A</t>
  </si>
  <si>
    <t>SSTI</t>
  </si>
  <si>
    <t>Jones</t>
  </si>
  <si>
    <t xml:space="preserve">     2. Enter your facility's monthly Patient Days in the appropriate cells in the left-most table in the "PD" tab. The table on the right will automatically calculate your total PD based on these numbers.</t>
  </si>
  <si>
    <t xml:space="preserve">     3. Enter your facility's monthly Patient Days in the appropriate cells in the left-most table in the "PD" tab. The table on the right will automatically calculate your total PD based on these numbers.</t>
  </si>
  <si>
    <t>B</t>
  </si>
  <si>
    <t>C</t>
  </si>
  <si>
    <t>D</t>
  </si>
  <si>
    <t>E</t>
  </si>
  <si>
    <t>F</t>
  </si>
  <si>
    <t>G</t>
  </si>
  <si>
    <t>H</t>
  </si>
  <si>
    <t>Sepsis</t>
  </si>
  <si>
    <t>UTI</t>
  </si>
  <si>
    <t>Smith</t>
  </si>
  <si>
    <t>Pneumonia</t>
  </si>
  <si>
    <t>Piperacillin-tazobactam</t>
  </si>
  <si>
    <t>Intra-abdominal</t>
  </si>
  <si>
    <t>Amoxicillin-clavulanate</t>
  </si>
  <si>
    <t>Total DOT</t>
  </si>
  <si>
    <t xml:space="preserve">     1. Enter each antibiotic prescription into the appropriate month tab. See "Jan" tab for examples with calculations.</t>
  </si>
  <si>
    <t xml:space="preserve">     5. Individual month tabs can be deleted if not being used to manually track prescriptions.</t>
  </si>
  <si>
    <r>
      <t xml:space="preserve">     4. View the "DOT per 1000 PD" tab to see your automatically calculated antibiotic use numbers. </t>
    </r>
    <r>
      <rPr>
        <b/>
        <u/>
        <sz val="11"/>
        <rFont val="Calibri"/>
        <family val="2"/>
      </rPr>
      <t>Do not enter data into these cells</t>
    </r>
    <r>
      <rPr>
        <sz val="11"/>
        <rFont val="Calibri"/>
        <family val="2"/>
      </rPr>
      <t>, as they are designed to calculate based on data entered in the previous tabs. These are broken down into individual month, quarter, and annual rates.</t>
    </r>
  </si>
  <si>
    <t xml:space="preserve">     5. View the "Graphs" tab to see this data in graphical form for key antimicrobial agents. You can add additional antibiotics to this graph if desired.</t>
  </si>
  <si>
    <t xml:space="preserve">     2. Sum your total DOT for each individual antibiotic that month, then enter each antibiotic's total monthly DOT into the appropriate cell in the "DOT by Month" tab.</t>
  </si>
  <si>
    <t>Staphylococcus aureus</t>
  </si>
  <si>
    <t>Klebsiella pneumoniae</t>
  </si>
  <si>
    <t>Pseudomonas aeruginosa</t>
  </si>
  <si>
    <r>
      <rPr>
        <i/>
        <sz val="11"/>
        <rFont val="Calibri"/>
        <family val="2"/>
      </rPr>
      <t>Citrobacter</t>
    </r>
    <r>
      <rPr>
        <sz val="11"/>
        <rFont val="Calibri"/>
        <family val="2"/>
      </rPr>
      <t xml:space="preserve"> spp.</t>
    </r>
  </si>
  <si>
    <r>
      <rPr>
        <i/>
        <sz val="11"/>
        <rFont val="Calibri"/>
        <family val="2"/>
      </rPr>
      <t>Salmonella</t>
    </r>
    <r>
      <rPr>
        <sz val="11"/>
        <rFont val="Calibri"/>
        <family val="2"/>
      </rPr>
      <t xml:space="preserve"> spp.</t>
    </r>
  </si>
  <si>
    <t>This antibiotic use database template is designed to assist with tracking, calculations, and presentation of stewardship data in graph form.</t>
  </si>
  <si>
    <t>The "Culture Data" tab provides a method for tracking and graphing rates of resistant organisms. This tab and graph can be customized to best suit your facility's needs (e.g., track additional or fewer organisms, track by different specimen sources, etc.)</t>
  </si>
  <si>
    <t>Escherichia coli</t>
  </si>
  <si>
    <t>Clostridioides difficile</t>
  </si>
  <si>
    <t>Organisms for Graph</t>
  </si>
  <si>
    <t>Total Organisms</t>
  </si>
  <si>
    <t>ESBL</t>
  </si>
  <si>
    <t>The "Dashboard Report" tab for each year can be pasted into ASAP's Annual Dashboard Report Template to track antibiotic use and your ASP's progress over multiple years.</t>
  </si>
  <si>
    <t>Acute Care Hospital Antibiotic Use Tracking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</si>
</sst>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9" x14ac:knownFonts="1">
    <font>
      <sz val="11"/>
      <color rgb="FF000000"/>
      <name val="Calibri"/>
      <family val="2"/>
      <scheme val="minor"/>
    </font>
    <font>
      <sz val="11"/>
      <name val="Calibri"/>
      <family val="2"/>
    </font>
    <font>
      <sz val="11"/>
      <color rgb="FF000000"/>
      <name val="Calibri"/>
      <family val="2"/>
    </font>
    <font>
      <b/>
      <sz val="11"/>
      <color rgb="FF000000"/>
      <name val="Calibri"/>
      <family val="2"/>
    </font>
    <font>
      <sz val="11"/>
      <name val="Calibri"/>
      <family val="2"/>
    </font>
    <font>
      <b/>
      <sz val="11"/>
      <name val="Calibri"/>
      <family val="2"/>
    </font>
    <font>
      <i/>
      <sz val="11"/>
      <name val="Calibri"/>
      <family val="2"/>
    </font>
    <font>
      <b/>
      <i/>
      <sz val="11"/>
      <name val="Calibri"/>
      <family val="2"/>
    </font>
    <font>
      <b/>
      <sz val="11"/>
      <name val="Calibri"/>
      <family val="2"/>
    </font>
    <font>
      <sz val="14"/>
      <name val="Calibri"/>
      <family val="2"/>
    </font>
    <font>
      <b/>
      <u/>
      <sz val="18"/>
      <name val="Calibri"/>
      <family val="2"/>
    </font>
    <font>
      <sz val="36"/>
      <name val="Calibri"/>
      <family val="2"/>
    </font>
    <font>
      <sz val="11"/>
      <color theme="1"/>
      <name val="Calibri"/>
      <family val="2"/>
      <scheme val="minor"/>
    </font>
    <font>
      <sz val="18"/>
      <color theme="0"/>
      <name val="Elephant"/>
      <family val="1"/>
    </font>
    <font>
      <sz val="11"/>
      <color theme="1"/>
      <name val="Elephant"/>
      <family val="1"/>
    </font>
    <font>
      <sz val="18"/>
      <color theme="1"/>
      <name val="Elephant"/>
      <family val="1"/>
    </font>
    <font>
      <sz val="11"/>
      <color theme="1"/>
      <name val="Elephant"/>
    </font>
    <font>
      <b/>
      <u/>
      <sz val="11"/>
      <name val="Calibri"/>
      <family val="2"/>
    </font>
    <font>
      <b/>
      <sz val="16"/>
      <name val="Calibri"/>
      <family val="2"/>
    </font>
  </fonts>
  <fills count="1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C0000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499984740745262"/>
        <bgColor indexed="64"/>
      </patternFill>
    </fill>
    <fill>
      <patternFill patternType="solid">
        <fgColor theme="8" tint="0.79998168889431442"/>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medium">
        <color indexed="64"/>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diagonal/>
    </border>
  </borders>
  <cellStyleXfs count="3">
    <xf numFmtId="0" fontId="0" fillId="0" borderId="0"/>
    <xf numFmtId="0" fontId="12" fillId="0" borderId="0"/>
    <xf numFmtId="9" fontId="12" fillId="0" borderId="0" applyFont="0" applyFill="0" applyBorder="0" applyAlignment="0" applyProtection="0"/>
  </cellStyleXfs>
  <cellXfs count="113">
    <xf numFmtId="0" fontId="1" fillId="0" borderId="0" xfId="0" applyFont="1" applyFill="1" applyBorder="1"/>
    <xf numFmtId="0" fontId="1" fillId="0" borderId="0" xfId="0" applyFont="1" applyFill="1" applyBorder="1"/>
    <xf numFmtId="0" fontId="3" fillId="0" borderId="3" xfId="0" applyFont="1" applyFill="1" applyBorder="1" applyAlignment="1">
      <alignment vertical="center"/>
    </xf>
    <xf numFmtId="0" fontId="3" fillId="0" borderId="4" xfId="0" applyFont="1" applyFill="1" applyBorder="1" applyAlignment="1">
      <alignment horizontal="right" vertical="center"/>
    </xf>
    <xf numFmtId="0" fontId="2" fillId="0" borderId="3" xfId="0" applyFont="1" applyFill="1" applyBorder="1" applyAlignment="1">
      <alignment vertical="center"/>
    </xf>
    <xf numFmtId="0" fontId="2" fillId="0" borderId="4" xfId="0" applyFont="1" applyFill="1" applyBorder="1" applyAlignment="1">
      <alignment horizontal="right" vertical="center"/>
    </xf>
    <xf numFmtId="0" fontId="1" fillId="0" borderId="0" xfId="0" applyFont="1" applyFill="1" applyBorder="1"/>
    <xf numFmtId="0" fontId="4" fillId="0" borderId="0" xfId="0" applyFont="1" applyFill="1" applyBorder="1"/>
    <xf numFmtId="0" fontId="5" fillId="0" borderId="0" xfId="0" applyFont="1" applyFill="1" applyBorder="1"/>
    <xf numFmtId="0" fontId="5" fillId="0" borderId="5" xfId="0" applyFont="1" applyFill="1" applyBorder="1"/>
    <xf numFmtId="0" fontId="4" fillId="0" borderId="6" xfId="0" applyFont="1" applyFill="1" applyBorder="1"/>
    <xf numFmtId="0" fontId="7" fillId="0" borderId="5" xfId="0" applyFont="1" applyFill="1" applyBorder="1" applyAlignment="1">
      <alignment horizontal="right"/>
    </xf>
    <xf numFmtId="0" fontId="5" fillId="0" borderId="5" xfId="0" applyFont="1" applyFill="1" applyBorder="1" applyAlignment="1">
      <alignment horizontal="left"/>
    </xf>
    <xf numFmtId="0" fontId="8" fillId="0" borderId="9" xfId="0" applyFont="1" applyFill="1" applyBorder="1"/>
    <xf numFmtId="0" fontId="1" fillId="0" borderId="10" xfId="0" applyFont="1" applyFill="1" applyBorder="1"/>
    <xf numFmtId="0" fontId="1" fillId="0" borderId="11" xfId="0" applyFont="1" applyFill="1" applyBorder="1"/>
    <xf numFmtId="0" fontId="5" fillId="0" borderId="13" xfId="0" applyFont="1" applyFill="1" applyBorder="1"/>
    <xf numFmtId="0" fontId="5" fillId="0" borderId="17" xfId="0" applyFont="1" applyFill="1" applyBorder="1"/>
    <xf numFmtId="0" fontId="5" fillId="0" borderId="17" xfId="0" applyFont="1" applyFill="1" applyBorder="1" applyAlignment="1">
      <alignment horizontal="left"/>
    </xf>
    <xf numFmtId="2" fontId="1" fillId="0" borderId="19" xfId="0" applyNumberFormat="1" applyFont="1" applyFill="1" applyBorder="1"/>
    <xf numFmtId="0" fontId="5" fillId="0" borderId="15" xfId="0" applyFont="1" applyFill="1" applyBorder="1" applyAlignment="1">
      <alignment horizontal="center"/>
    </xf>
    <xf numFmtId="2" fontId="1" fillId="0" borderId="12" xfId="0" applyNumberFormat="1" applyFont="1" applyFill="1" applyBorder="1"/>
    <xf numFmtId="0" fontId="1" fillId="0" borderId="0" xfId="0" applyFont="1" applyFill="1" applyBorder="1"/>
    <xf numFmtId="0" fontId="5" fillId="2" borderId="18" xfId="0" applyFont="1" applyFill="1" applyBorder="1"/>
    <xf numFmtId="0" fontId="5" fillId="2" borderId="7" xfId="0" applyFont="1" applyFill="1" applyBorder="1"/>
    <xf numFmtId="0" fontId="5" fillId="2" borderId="8" xfId="0" applyFont="1" applyFill="1" applyBorder="1"/>
    <xf numFmtId="0" fontId="3" fillId="2" borderId="3" xfId="0" applyFont="1" applyFill="1" applyBorder="1" applyAlignment="1">
      <alignment vertical="center"/>
    </xf>
    <xf numFmtId="0" fontId="3" fillId="2" borderId="4" xfId="0"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5" fillId="2" borderId="0" xfId="0" applyFont="1" applyFill="1" applyBorder="1" applyAlignment="1">
      <alignment horizontal="right"/>
    </xf>
    <xf numFmtId="2" fontId="1" fillId="0" borderId="0" xfId="0" applyNumberFormat="1" applyFont="1" applyFill="1" applyBorder="1"/>
    <xf numFmtId="0" fontId="5" fillId="2" borderId="23" xfId="0" applyFont="1" applyFill="1" applyBorder="1"/>
    <xf numFmtId="0" fontId="5" fillId="2" borderId="1" xfId="0" applyFont="1" applyFill="1" applyBorder="1"/>
    <xf numFmtId="0" fontId="4" fillId="0" borderId="1" xfId="0" applyFont="1" applyFill="1" applyBorder="1"/>
    <xf numFmtId="0" fontId="1" fillId="0" borderId="1" xfId="0" applyFont="1" applyFill="1" applyBorder="1"/>
    <xf numFmtId="1" fontId="1" fillId="0" borderId="1" xfId="0" applyNumberFormat="1" applyFont="1" applyFill="1" applyBorder="1"/>
    <xf numFmtId="1" fontId="5" fillId="0" borderId="1" xfId="0" applyNumberFormat="1" applyFont="1" applyFill="1" applyBorder="1"/>
    <xf numFmtId="0" fontId="5" fillId="0" borderId="1" xfId="0" applyFont="1" applyFill="1" applyBorder="1"/>
    <xf numFmtId="0" fontId="9" fillId="0" borderId="0" xfId="0" applyFont="1" applyFill="1" applyBorder="1"/>
    <xf numFmtId="0" fontId="10" fillId="0" borderId="0" xfId="0" applyFont="1" applyFill="1" applyBorder="1"/>
    <xf numFmtId="0" fontId="11" fillId="0" borderId="0" xfId="0" applyFont="1" applyFill="1" applyBorder="1"/>
    <xf numFmtId="14" fontId="1" fillId="0" borderId="0" xfId="0" applyNumberFormat="1" applyFont="1" applyFill="1" applyBorder="1"/>
    <xf numFmtId="0" fontId="13" fillId="0" borderId="0" xfId="1" applyFont="1"/>
    <xf numFmtId="0" fontId="12" fillId="0" borderId="0" xfId="1" applyAlignment="1">
      <alignment horizontal="left"/>
    </xf>
    <xf numFmtId="164" fontId="12" fillId="0" borderId="0" xfId="1" applyNumberFormat="1" applyAlignment="1">
      <alignment horizontal="left"/>
    </xf>
    <xf numFmtId="0" fontId="12" fillId="0" borderId="0" xfId="1" applyAlignment="1">
      <alignment horizontal="left" wrapText="1"/>
    </xf>
    <xf numFmtId="14" fontId="12" fillId="0" borderId="0" xfId="1" applyNumberFormat="1" applyAlignment="1">
      <alignment horizontal="left"/>
    </xf>
    <xf numFmtId="0" fontId="12" fillId="0" borderId="0" xfId="1" applyAlignment="1">
      <alignment horizontal="left" indent="1"/>
    </xf>
    <xf numFmtId="0" fontId="12" fillId="0" borderId="0" xfId="1" applyFill="1" applyAlignment="1">
      <alignment horizontal="left"/>
    </xf>
    <xf numFmtId="0" fontId="14" fillId="0" borderId="0" xfId="1" applyFont="1" applyAlignment="1">
      <alignment horizontal="center"/>
    </xf>
    <xf numFmtId="0" fontId="16" fillId="0" borderId="0" xfId="1" applyFont="1" applyFill="1" applyAlignment="1">
      <alignment horizontal="center"/>
    </xf>
    <xf numFmtId="0" fontId="1" fillId="0" borderId="6" xfId="0" applyFont="1" applyFill="1" applyBorder="1"/>
    <xf numFmtId="0" fontId="4" fillId="2" borderId="3" xfId="0" applyFont="1" applyFill="1" applyBorder="1"/>
    <xf numFmtId="0" fontId="1" fillId="0" borderId="7" xfId="0" applyFont="1" applyFill="1" applyBorder="1"/>
    <xf numFmtId="0" fontId="5" fillId="0" borderId="24" xfId="0" applyFont="1" applyFill="1" applyBorder="1"/>
    <xf numFmtId="0" fontId="1" fillId="0" borderId="24" xfId="0" applyFont="1" applyFill="1" applyBorder="1"/>
    <xf numFmtId="0" fontId="4" fillId="0" borderId="24" xfId="0" applyFont="1" applyFill="1" applyBorder="1"/>
    <xf numFmtId="0" fontId="5" fillId="0" borderId="7" xfId="0" applyFont="1" applyFill="1" applyBorder="1"/>
    <xf numFmtId="0" fontId="4" fillId="0" borderId="7" xfId="0" applyFont="1" applyFill="1" applyBorder="1"/>
    <xf numFmtId="2" fontId="1" fillId="0" borderId="24" xfId="0" applyNumberFormat="1" applyFont="1" applyFill="1" applyBorder="1"/>
    <xf numFmtId="2" fontId="1" fillId="0" borderId="25" xfId="0" applyNumberFormat="1" applyFont="1" applyFill="1" applyBorder="1"/>
    <xf numFmtId="2" fontId="1" fillId="0" borderId="14" xfId="0" applyNumberFormat="1" applyFont="1" applyFill="1" applyBorder="1"/>
    <xf numFmtId="0" fontId="5" fillId="0" borderId="17" xfId="0" applyFont="1" applyFill="1" applyBorder="1" applyAlignment="1">
      <alignment horizontal="right"/>
    </xf>
    <xf numFmtId="0" fontId="1" fillId="0" borderId="0" xfId="0" applyFont="1" applyFill="1" applyBorder="1" applyAlignment="1">
      <alignment wrapText="1"/>
    </xf>
    <xf numFmtId="0" fontId="18" fillId="0" borderId="0" xfId="0" applyFont="1" applyFill="1" applyBorder="1"/>
    <xf numFmtId="14" fontId="12" fillId="0" borderId="0" xfId="1" applyNumberFormat="1" applyAlignment="1">
      <alignment horizontal="left" wrapText="1"/>
    </xf>
    <xf numFmtId="0" fontId="12" fillId="0" borderId="0" xfId="1" applyAlignment="1">
      <alignment horizontal="center"/>
    </xf>
    <xf numFmtId="165" fontId="12" fillId="0" borderId="0" xfId="1" applyNumberFormat="1" applyAlignment="1">
      <alignment horizontal="left"/>
    </xf>
    <xf numFmtId="0" fontId="1" fillId="6" borderId="26" xfId="0" applyFont="1" applyFill="1" applyBorder="1"/>
    <xf numFmtId="0" fontId="1" fillId="6" borderId="27" xfId="0" applyFont="1" applyFill="1" applyBorder="1"/>
    <xf numFmtId="0" fontId="1" fillId="6" borderId="27" xfId="0" applyFont="1" applyFill="1" applyBorder="1" applyAlignment="1">
      <alignment wrapText="1"/>
    </xf>
    <xf numFmtId="0" fontId="1" fillId="15" borderId="26" xfId="0" applyFont="1" applyFill="1" applyBorder="1" applyAlignment="1">
      <alignment wrapText="1"/>
    </xf>
    <xf numFmtId="0" fontId="1" fillId="15" borderId="27" xfId="0" applyFont="1" applyFill="1" applyBorder="1" applyAlignment="1">
      <alignment wrapText="1"/>
    </xf>
    <xf numFmtId="0" fontId="1" fillId="15" borderId="3" xfId="0" applyFont="1" applyFill="1" applyBorder="1" applyAlignment="1">
      <alignment wrapText="1"/>
    </xf>
    <xf numFmtId="0" fontId="1" fillId="9" borderId="26" xfId="0" applyFont="1" applyFill="1" applyBorder="1" applyAlignment="1">
      <alignment wrapText="1"/>
    </xf>
    <xf numFmtId="0" fontId="1" fillId="9" borderId="27" xfId="0" applyFont="1" applyFill="1" applyBorder="1" applyAlignment="1">
      <alignment wrapText="1"/>
    </xf>
    <xf numFmtId="0" fontId="1" fillId="9" borderId="3" xfId="0" applyFont="1" applyFill="1" applyBorder="1" applyAlignment="1">
      <alignment wrapText="1"/>
    </xf>
    <xf numFmtId="0" fontId="12" fillId="0" borderId="0" xfId="1" applyBorder="1" applyAlignment="1">
      <alignment horizontal="left"/>
    </xf>
    <xf numFmtId="165" fontId="12" fillId="0" borderId="0" xfId="1" applyNumberFormat="1" applyBorder="1" applyAlignment="1">
      <alignment horizontal="left"/>
    </xf>
    <xf numFmtId="0" fontId="1" fillId="6" borderId="27" xfId="0" applyFont="1" applyFill="1" applyBorder="1" applyAlignment="1">
      <alignment horizontal="left" vertical="top" wrapText="1"/>
    </xf>
    <xf numFmtId="0" fontId="1" fillId="6" borderId="3" xfId="0" applyFont="1" applyFill="1" applyBorder="1" applyAlignment="1">
      <alignment wrapText="1"/>
    </xf>
    <xf numFmtId="2" fontId="1" fillId="0" borderId="23" xfId="0" applyNumberFormat="1" applyFont="1" applyFill="1" applyBorder="1"/>
    <xf numFmtId="2" fontId="1" fillId="0" borderId="29" xfId="0" applyNumberFormat="1" applyFont="1" applyFill="1" applyBorder="1"/>
    <xf numFmtId="2" fontId="1" fillId="0" borderId="30" xfId="0" applyNumberFormat="1" applyFont="1" applyFill="1" applyBorder="1"/>
    <xf numFmtId="2" fontId="1" fillId="0" borderId="31" xfId="0" applyNumberFormat="1" applyFont="1" applyFill="1" applyBorder="1"/>
    <xf numFmtId="2" fontId="1" fillId="0" borderId="32" xfId="0" applyNumberFormat="1" applyFont="1" applyFill="1" applyBorder="1"/>
    <xf numFmtId="2" fontId="1" fillId="0" borderId="33" xfId="0" applyNumberFormat="1" applyFont="1" applyFill="1" applyBorder="1"/>
    <xf numFmtId="2" fontId="1" fillId="0" borderId="34" xfId="0" applyNumberFormat="1" applyFont="1" applyFill="1" applyBorder="1"/>
    <xf numFmtId="2" fontId="1" fillId="0" borderId="35" xfId="0" applyNumberFormat="1" applyFont="1" applyFill="1" applyBorder="1"/>
    <xf numFmtId="2" fontId="1" fillId="0" borderId="36" xfId="0" applyNumberFormat="1" applyFont="1" applyFill="1" applyBorder="1"/>
    <xf numFmtId="0" fontId="6" fillId="0" borderId="0" xfId="0" applyFont="1" applyFill="1" applyBorder="1"/>
    <xf numFmtId="0" fontId="5" fillId="0" borderId="10" xfId="0" applyFont="1" applyFill="1" applyBorder="1" applyAlignment="1">
      <alignment horizontal="left"/>
    </xf>
    <xf numFmtId="0" fontId="5" fillId="0" borderId="14" xfId="0" applyFont="1" applyFill="1" applyBorder="1" applyAlignment="1">
      <alignment horizontal="left"/>
    </xf>
    <xf numFmtId="0" fontId="5" fillId="0" borderId="28" xfId="0" applyFont="1" applyFill="1" applyBorder="1" applyAlignment="1">
      <alignment horizontal="left"/>
    </xf>
    <xf numFmtId="0" fontId="5" fillId="0" borderId="0" xfId="0" applyFont="1" applyFill="1" applyBorder="1" applyAlignment="1">
      <alignment horizont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2" borderId="22" xfId="0" applyFont="1" applyFill="1" applyBorder="1" applyAlignment="1">
      <alignment horizontal="center"/>
    </xf>
    <xf numFmtId="0" fontId="5" fillId="2" borderId="16" xfId="0" applyFont="1" applyFill="1" applyBorder="1" applyAlignment="1">
      <alignment horizontal="center"/>
    </xf>
    <xf numFmtId="0" fontId="5" fillId="0" borderId="0" xfId="0" applyFont="1" applyFill="1" applyBorder="1" applyAlignment="1">
      <alignment horizontal="center"/>
    </xf>
    <xf numFmtId="0" fontId="13" fillId="3" borderId="0" xfId="1" applyFont="1" applyFill="1" applyAlignment="1">
      <alignment horizontal="center"/>
    </xf>
    <xf numFmtId="0" fontId="13" fillId="4" borderId="0" xfId="1" applyFont="1" applyFill="1" applyAlignment="1">
      <alignment horizontal="center"/>
    </xf>
    <xf numFmtId="0" fontId="15" fillId="5" borderId="0" xfId="1" applyFont="1" applyFill="1" applyAlignment="1">
      <alignment horizontal="center"/>
    </xf>
    <xf numFmtId="0" fontId="15" fillId="6" borderId="0" xfId="1" applyFont="1" applyFill="1" applyAlignment="1">
      <alignment horizontal="center"/>
    </xf>
    <xf numFmtId="0" fontId="15" fillId="7" borderId="0" xfId="1" applyFont="1" applyFill="1" applyAlignment="1">
      <alignment horizontal="center"/>
    </xf>
    <xf numFmtId="0" fontId="15" fillId="8" borderId="0" xfId="1" applyFont="1" applyFill="1" applyAlignment="1">
      <alignment horizontal="center"/>
    </xf>
    <xf numFmtId="0" fontId="15" fillId="9" borderId="0" xfId="1" applyFont="1" applyFill="1" applyAlignment="1">
      <alignment horizontal="center"/>
    </xf>
    <xf numFmtId="0" fontId="15" fillId="10" borderId="0" xfId="1" applyFont="1" applyFill="1" applyAlignment="1">
      <alignment horizontal="center"/>
    </xf>
    <xf numFmtId="0" fontId="13" fillId="11" borderId="0" xfId="1" applyFont="1" applyFill="1" applyAlignment="1">
      <alignment horizontal="center"/>
    </xf>
    <xf numFmtId="0" fontId="15" fillId="12" borderId="0" xfId="1" applyFont="1" applyFill="1" applyAlignment="1">
      <alignment horizontal="center"/>
    </xf>
    <xf numFmtId="0" fontId="15" fillId="13" borderId="0" xfId="1" applyFont="1" applyFill="1" applyAlignment="1">
      <alignment horizontal="center"/>
    </xf>
    <xf numFmtId="0" fontId="15" fillId="14" borderId="0" xfId="1" applyFont="1" applyFill="1" applyAlignment="1">
      <alignment horizontal="center"/>
    </xf>
  </cellXfs>
  <cellStyles count="3">
    <cellStyle name="Normal" xfId="0" builtinId="0"/>
    <cellStyle name="Normal 2" xfId="1" xr:uid="{0001D88A-E7D6-474B-AFE2-D87FD8611C54}"/>
    <cellStyle name="Percent 2" xfId="2" xr:uid="{21D61F16-80CB-924E-A420-B13E84FF90BA}"/>
  </cellStyles>
  <dxfs count="155">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numFmt numFmtId="164" formatCode="m/d/yy;@"/>
      <fill>
        <patternFill patternType="none">
          <fgColor indexed="64"/>
          <bgColor auto="1"/>
        </patternFill>
      </fill>
      <alignment horizontal="left" vertical="bottom" textRotation="0" wrapText="0" relativeIndent="-1" justifyLastLine="0" shrinkToFit="0" readingOrder="0"/>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alignment horizontal="left" vertical="bottom" textRotation="0" wrapText="0" relativeIndent="-1" justifyLastLine="0" shrinkToFit="0" readingOrder="0"/>
    </dxf>
    <dxf>
      <font>
        <strike val="0"/>
        <outline val="0"/>
        <shadow val="0"/>
        <u val="none"/>
        <vertAlign val="baseline"/>
        <sz val="11"/>
        <color theme="1"/>
        <name val="Elephant"/>
        <scheme val="none"/>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numFmt numFmtId="164" formatCode="m/d/yy;@"/>
      <fill>
        <patternFill patternType="none">
          <fgColor indexed="64"/>
          <bgColor auto="1"/>
        </patternFill>
      </fill>
      <alignment horizontal="left" vertical="bottom" textRotation="0" wrapText="0" relativeIndent="-1" justifyLastLine="0" shrinkToFit="0" readingOrder="0"/>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alignment horizontal="left" vertical="bottom" textRotation="0" wrapText="0" relativeIndent="-1" justifyLastLine="0" shrinkToFit="0" readingOrder="0"/>
    </dxf>
    <dxf>
      <font>
        <strike val="0"/>
        <outline val="0"/>
        <shadow val="0"/>
        <u val="none"/>
        <vertAlign val="baseline"/>
        <sz val="11"/>
        <color theme="1"/>
        <name val="Elephant"/>
        <scheme val="none"/>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numFmt numFmtId="164" formatCode="m/d/yy;@"/>
      <fill>
        <patternFill patternType="none">
          <fgColor indexed="64"/>
          <bgColor auto="1"/>
        </patternFill>
      </fill>
      <alignment horizontal="left" vertical="bottom" textRotation="0" wrapText="0" relativeIndent="-1" justifyLastLine="0" shrinkToFit="0" readingOrder="0"/>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alignment horizontal="left" vertical="bottom" textRotation="0" wrapText="0" relativeIndent="-1" justifyLastLine="0" shrinkToFit="0" readingOrder="0"/>
    </dxf>
    <dxf>
      <font>
        <strike val="0"/>
        <outline val="0"/>
        <shadow val="0"/>
        <u val="none"/>
        <vertAlign val="baseline"/>
        <sz val="11"/>
        <color theme="1"/>
        <name val="Elephant"/>
        <scheme val="none"/>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numFmt numFmtId="164" formatCode="m/d/yy;@"/>
      <fill>
        <patternFill patternType="none">
          <fgColor indexed="64"/>
          <bgColor auto="1"/>
        </patternFill>
      </fill>
      <alignment horizontal="left" vertical="bottom" textRotation="0" wrapText="0" relativeIndent="-1" justifyLastLine="0" shrinkToFit="0" readingOrder="0"/>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alignment horizontal="left" vertical="bottom" textRotation="0" wrapText="0" relativeIndent="-1" justifyLastLine="0" shrinkToFit="0" readingOrder="0"/>
    </dxf>
    <dxf>
      <font>
        <strike val="0"/>
        <outline val="0"/>
        <shadow val="0"/>
        <u val="none"/>
        <vertAlign val="baseline"/>
        <sz val="11"/>
        <color theme="1"/>
        <name val="Elephant"/>
        <scheme val="none"/>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numFmt numFmtId="164" formatCode="m/d/yy;@"/>
      <fill>
        <patternFill patternType="none">
          <fgColor indexed="64"/>
          <bgColor auto="1"/>
        </patternFill>
      </fill>
      <alignment horizontal="left" vertical="bottom" textRotation="0" wrapText="0" relativeIndent="-1" justifyLastLine="0" shrinkToFit="0" readingOrder="0"/>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alignment horizontal="left" vertical="bottom" textRotation="0" wrapText="0" relativeIndent="-1" justifyLastLine="0" shrinkToFit="0" readingOrder="0"/>
    </dxf>
    <dxf>
      <font>
        <strike val="0"/>
        <outline val="0"/>
        <shadow val="0"/>
        <u val="none"/>
        <vertAlign val="baseline"/>
        <sz val="11"/>
        <color theme="1"/>
        <name val="Elephant"/>
        <scheme val="none"/>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numFmt numFmtId="164" formatCode="m/d/yy;@"/>
      <fill>
        <patternFill patternType="none">
          <fgColor indexed="64"/>
          <bgColor auto="1"/>
        </patternFill>
      </fill>
      <alignment horizontal="left" vertical="bottom" textRotation="0" wrapText="0" relativeIndent="-1" justifyLastLine="0" shrinkToFit="0" readingOrder="0"/>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alignment horizontal="left" vertical="bottom" textRotation="0" wrapText="0" relativeIndent="-1" justifyLastLine="0" shrinkToFit="0" readingOrder="0"/>
    </dxf>
    <dxf>
      <font>
        <strike val="0"/>
        <outline val="0"/>
        <shadow val="0"/>
        <u val="none"/>
        <vertAlign val="baseline"/>
        <sz val="11"/>
        <color theme="1"/>
        <name val="Elephant"/>
        <scheme val="none"/>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numFmt numFmtId="164" formatCode="m/d/yy;@"/>
      <fill>
        <patternFill patternType="none">
          <fgColor indexed="64"/>
          <bgColor auto="1"/>
        </patternFill>
      </fill>
      <alignment horizontal="left" vertical="bottom" textRotation="0" wrapText="0" relativeIndent="-1" justifyLastLine="0" shrinkToFit="0" readingOrder="0"/>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alignment horizontal="left" vertical="bottom" textRotation="0" wrapText="0" relativeIndent="-1" justifyLastLine="0" shrinkToFit="0" readingOrder="0"/>
    </dxf>
    <dxf>
      <font>
        <strike val="0"/>
        <outline val="0"/>
        <shadow val="0"/>
        <u val="none"/>
        <vertAlign val="baseline"/>
        <sz val="11"/>
        <color theme="1"/>
        <name val="Elephant"/>
        <scheme val="none"/>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numFmt numFmtId="164" formatCode="m/d/yy;@"/>
      <fill>
        <patternFill patternType="none">
          <fgColor indexed="64"/>
          <bgColor auto="1"/>
        </patternFill>
      </fill>
      <alignment horizontal="left" vertical="bottom" textRotation="0" wrapText="0" relativeIndent="-1" justifyLastLine="0" shrinkToFit="0" readingOrder="0"/>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alignment horizontal="left" vertical="bottom" textRotation="0" wrapText="0" relativeIndent="-1" justifyLastLine="0" shrinkToFit="0" readingOrder="0"/>
    </dxf>
    <dxf>
      <font>
        <strike val="0"/>
        <outline val="0"/>
        <shadow val="0"/>
        <u val="none"/>
        <vertAlign val="baseline"/>
        <sz val="11"/>
        <color theme="1"/>
        <name val="Elephant"/>
        <scheme val="none"/>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numFmt numFmtId="164" formatCode="m/d/yy;@"/>
      <fill>
        <patternFill patternType="none">
          <fgColor indexed="64"/>
          <bgColor auto="1"/>
        </patternFill>
      </fill>
      <alignment horizontal="left" vertical="bottom" textRotation="0" wrapText="0" relativeIndent="-1" justifyLastLine="0" shrinkToFit="0" readingOrder="0"/>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alignment horizontal="left" vertical="bottom" textRotation="0" wrapText="0" relativeIndent="-1" justifyLastLine="0" shrinkToFit="0" readingOrder="0"/>
    </dxf>
    <dxf>
      <font>
        <strike val="0"/>
        <outline val="0"/>
        <shadow val="0"/>
        <u val="none"/>
        <vertAlign val="baseline"/>
        <sz val="11"/>
        <color theme="1"/>
        <name val="Elephant"/>
        <scheme val="none"/>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numFmt numFmtId="164" formatCode="m/d/yy;@"/>
      <fill>
        <patternFill patternType="none">
          <fgColor indexed="64"/>
          <bgColor auto="1"/>
        </patternFill>
      </fill>
      <alignment horizontal="left" vertical="bottom" textRotation="0" wrapText="0" relativeIndent="-1" justifyLastLine="0" shrinkToFit="0" readingOrder="0"/>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alignment horizontal="left" vertical="bottom" textRotation="0" wrapText="0" relativeIndent="-1" justifyLastLine="0" shrinkToFit="0" readingOrder="0"/>
    </dxf>
    <dxf>
      <font>
        <strike val="0"/>
        <outline val="0"/>
        <shadow val="0"/>
        <u val="none"/>
        <vertAlign val="baseline"/>
        <sz val="11"/>
        <color theme="1"/>
        <name val="Elephant"/>
        <scheme val="none"/>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numFmt numFmtId="164" formatCode="m/d/yy;@"/>
      <fill>
        <patternFill patternType="none">
          <fgColor indexed="64"/>
          <bgColor auto="1"/>
        </patternFill>
      </fill>
      <alignment horizontal="left" vertical="bottom" textRotation="0" wrapText="0" relativeIndent="-1" justifyLastLine="0" shrinkToFit="0" readingOrder="0"/>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alignment horizontal="left" vertical="bottom" textRotation="0" wrapText="0" relativeIndent="-1" justifyLastLine="0" shrinkToFit="0" readingOrder="0"/>
    </dxf>
    <dxf>
      <font>
        <strike val="0"/>
        <outline val="0"/>
        <shadow val="0"/>
        <u val="none"/>
        <vertAlign val="baseline"/>
        <sz val="11"/>
        <color theme="1"/>
        <name val="Elephant"/>
        <scheme val="none"/>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fill>
        <patternFill patternType="none">
          <fgColor indexed="64"/>
          <bgColor auto="1"/>
        </patternFill>
      </fill>
      <alignment horizontal="left" vertical="bottom" textRotation="0" wrapText="0" relativeIndent="-1" justifyLastLine="0" shrinkToFit="0" readingOrder="0"/>
    </dxf>
    <dxf>
      <numFmt numFmtId="164" formatCode="m/d/yy;@"/>
      <fill>
        <patternFill patternType="none">
          <fgColor indexed="64"/>
          <bgColor auto="1"/>
        </patternFill>
      </fill>
      <alignment horizontal="left" vertical="bottom" textRotation="0" wrapText="0" relativeIndent="-1" justifyLastLine="0" shrinkToFit="0" readingOrder="0"/>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alignment horizontal="left" vertical="bottom" textRotation="0" wrapText="0" relativeIndent="-1" justifyLastLine="0" shrinkToFit="0" readingOrder="0"/>
    </dxf>
    <dxf>
      <font>
        <strike val="0"/>
        <outline val="0"/>
        <shadow val="0"/>
        <u val="none"/>
        <vertAlign val="baseline"/>
        <sz val="11"/>
        <color theme="1"/>
        <name val="Elephant"/>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border diagonalUp="0" diagonalDown="0">
        <left style="thick">
          <color indexed="64"/>
        </left>
        <right/>
        <top style="thin">
          <color indexed="64"/>
        </top>
        <bottom style="thin">
          <color indexed="64"/>
        </bottom>
        <vertical/>
      </border>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border diagonalUp="0" diagonalDown="0">
        <left style="thick">
          <color indexed="64"/>
        </left>
        <right style="thin">
          <color indexed="64"/>
        </right>
        <top style="thin">
          <color indexed="64"/>
        </top>
        <bottom style="thin">
          <color indexed="64"/>
        </bottom>
        <vertical/>
      </border>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C68A2"/>
      <rgbColor rgb="007292CC"/>
      <rgbColor rgb="00FFFFFF"/>
      <rgbColor rgb="009EB6E4"/>
      <rgbColor rgb="00C6DAF8"/>
      <rgbColor rgb="00465678"/>
      <rgbColor rgb="00E6EEFC"/>
      <rgbColor rgb="00E5E5E5"/>
      <rgbColor rgb="004D4D4D"/>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[Year] Cases of Resistant Organisms &amp; C. diff</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'Culture Data'!$B$16</c:f>
              <c:strCache>
                <c:ptCount val="1"/>
                <c:pt idx="0">
                  <c:v>Jan</c:v>
                </c:pt>
              </c:strCache>
            </c:strRef>
          </c:tx>
          <c:spPr>
            <a:solidFill>
              <a:schemeClr val="accent1"/>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Data'!$B$17:$B$22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858-704D-99E7-B6F4C3564F54}"/>
            </c:ext>
          </c:extLst>
        </c:ser>
        <c:ser>
          <c:idx val="1"/>
          <c:order val="1"/>
          <c:tx>
            <c:strRef>
              <c:f>'Culture Data'!$C$16</c:f>
              <c:strCache>
                <c:ptCount val="1"/>
                <c:pt idx="0">
                  <c:v>Feb</c:v>
                </c:pt>
              </c:strCache>
            </c:strRef>
          </c:tx>
          <c:spPr>
            <a:solidFill>
              <a:schemeClr val="accent2"/>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Data'!$C$17:$C$22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858-704D-99E7-B6F4C3564F54}"/>
            </c:ext>
          </c:extLst>
        </c:ser>
        <c:ser>
          <c:idx val="2"/>
          <c:order val="2"/>
          <c:tx>
            <c:strRef>
              <c:f>'Culture Data'!$D$16</c:f>
              <c:strCache>
                <c:ptCount val="1"/>
                <c:pt idx="0">
                  <c:v>Mar</c:v>
                </c:pt>
              </c:strCache>
            </c:strRef>
          </c:tx>
          <c:spPr>
            <a:solidFill>
              <a:schemeClr val="accent3"/>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Data'!$D$17:$D$22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858-704D-99E7-B6F4C3564F54}"/>
            </c:ext>
          </c:extLst>
        </c:ser>
        <c:ser>
          <c:idx val="3"/>
          <c:order val="3"/>
          <c:tx>
            <c:strRef>
              <c:f>'Culture Data'!$E$16</c:f>
              <c:strCache>
                <c:ptCount val="1"/>
                <c:pt idx="0">
                  <c:v>Apr</c:v>
                </c:pt>
              </c:strCache>
            </c:strRef>
          </c:tx>
          <c:spPr>
            <a:solidFill>
              <a:schemeClr val="accent4"/>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Data'!$E$17:$E$22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D858-704D-99E7-B6F4C3564F54}"/>
            </c:ext>
          </c:extLst>
        </c:ser>
        <c:ser>
          <c:idx val="4"/>
          <c:order val="4"/>
          <c:tx>
            <c:strRef>
              <c:f>'Culture Data'!$F$16</c:f>
              <c:strCache>
                <c:ptCount val="1"/>
                <c:pt idx="0">
                  <c:v>May</c:v>
                </c:pt>
              </c:strCache>
            </c:strRef>
          </c:tx>
          <c:spPr>
            <a:solidFill>
              <a:schemeClr val="accent5"/>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Data'!$F$17:$F$22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D858-704D-99E7-B6F4C3564F54}"/>
            </c:ext>
          </c:extLst>
        </c:ser>
        <c:ser>
          <c:idx val="5"/>
          <c:order val="5"/>
          <c:tx>
            <c:strRef>
              <c:f>'Culture Data'!$G$16</c:f>
              <c:strCache>
                <c:ptCount val="1"/>
                <c:pt idx="0">
                  <c:v>Jun</c:v>
                </c:pt>
              </c:strCache>
            </c:strRef>
          </c:tx>
          <c:spPr>
            <a:solidFill>
              <a:schemeClr val="accent6"/>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Data'!$G$17:$G$22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D858-704D-99E7-B6F4C3564F54}"/>
            </c:ext>
          </c:extLst>
        </c:ser>
        <c:ser>
          <c:idx val="6"/>
          <c:order val="6"/>
          <c:tx>
            <c:strRef>
              <c:f>'Culture Data'!$H$16</c:f>
              <c:strCache>
                <c:ptCount val="1"/>
                <c:pt idx="0">
                  <c:v>Jul</c:v>
                </c:pt>
              </c:strCache>
              <c:extLst xmlns:c15="http://schemas.microsoft.com/office/drawing/2012/chart"/>
            </c:strRef>
          </c:tx>
          <c:spPr>
            <a:solidFill>
              <a:schemeClr val="accent1">
                <a:lumMod val="60000"/>
              </a:schemeClr>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extLst xmlns:c15="http://schemas.microsoft.com/office/drawing/2012/chart"/>
            </c:strRef>
          </c:cat>
          <c:val>
            <c:numRef>
              <c:f>'Culture Data'!$H$17:$H$22</c:f>
              <c:numCache>
                <c:formatCode>General</c:formatCode>
                <c:ptCount val="6"/>
                <c:pt idx="0">
                  <c:v>0</c:v>
                </c:pt>
                <c:pt idx="1">
                  <c:v>0</c:v>
                </c:pt>
                <c:pt idx="2">
                  <c:v>0</c:v>
                </c:pt>
                <c:pt idx="3">
                  <c:v>0</c:v>
                </c:pt>
                <c:pt idx="4">
                  <c:v>0</c:v>
                </c:pt>
                <c:pt idx="5">
                  <c:v>0</c:v>
                </c:pt>
              </c:numCache>
              <c:extLst xmlns:c15="http://schemas.microsoft.com/office/drawing/2012/chart"/>
            </c:numRef>
          </c:val>
          <c:extLst>
            <c:ext xmlns:c16="http://schemas.microsoft.com/office/drawing/2014/chart" uri="{C3380CC4-5D6E-409C-BE32-E72D297353CC}">
              <c16:uniqueId val="{00000006-D858-704D-99E7-B6F4C3564F54}"/>
            </c:ext>
          </c:extLst>
        </c:ser>
        <c:ser>
          <c:idx val="7"/>
          <c:order val="7"/>
          <c:tx>
            <c:strRef>
              <c:f>'Culture Data'!$I$16</c:f>
              <c:strCache>
                <c:ptCount val="1"/>
                <c:pt idx="0">
                  <c:v>Aug</c:v>
                </c:pt>
              </c:strCache>
              <c:extLst xmlns:c15="http://schemas.microsoft.com/office/drawing/2012/chart"/>
            </c:strRef>
          </c:tx>
          <c:spPr>
            <a:solidFill>
              <a:schemeClr val="accent2">
                <a:lumMod val="60000"/>
              </a:schemeClr>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extLst xmlns:c15="http://schemas.microsoft.com/office/drawing/2012/chart"/>
            </c:strRef>
          </c:cat>
          <c:val>
            <c:numRef>
              <c:f>'Culture Data'!$I$17:$I$22</c:f>
              <c:numCache>
                <c:formatCode>General</c:formatCode>
                <c:ptCount val="6"/>
                <c:pt idx="0">
                  <c:v>0</c:v>
                </c:pt>
                <c:pt idx="1">
                  <c:v>0</c:v>
                </c:pt>
                <c:pt idx="2">
                  <c:v>0</c:v>
                </c:pt>
                <c:pt idx="3">
                  <c:v>0</c:v>
                </c:pt>
                <c:pt idx="4">
                  <c:v>0</c:v>
                </c:pt>
                <c:pt idx="5">
                  <c:v>0</c:v>
                </c:pt>
              </c:numCache>
              <c:extLst xmlns:c15="http://schemas.microsoft.com/office/drawing/2012/chart"/>
            </c:numRef>
          </c:val>
          <c:extLst>
            <c:ext xmlns:c16="http://schemas.microsoft.com/office/drawing/2014/chart" uri="{C3380CC4-5D6E-409C-BE32-E72D297353CC}">
              <c16:uniqueId val="{00000007-D858-704D-99E7-B6F4C3564F54}"/>
            </c:ext>
          </c:extLst>
        </c:ser>
        <c:ser>
          <c:idx val="8"/>
          <c:order val="8"/>
          <c:tx>
            <c:strRef>
              <c:f>'Culture Data'!$J$16</c:f>
              <c:strCache>
                <c:ptCount val="1"/>
                <c:pt idx="0">
                  <c:v>Sept</c:v>
                </c:pt>
              </c:strCache>
              <c:extLst xmlns:c15="http://schemas.microsoft.com/office/drawing/2012/chart"/>
            </c:strRef>
          </c:tx>
          <c:spPr>
            <a:solidFill>
              <a:schemeClr val="accent3">
                <a:lumMod val="60000"/>
              </a:schemeClr>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extLst xmlns:c15="http://schemas.microsoft.com/office/drawing/2012/chart"/>
            </c:strRef>
          </c:cat>
          <c:val>
            <c:numRef>
              <c:f>'Culture Data'!$J$17:$J$22</c:f>
              <c:numCache>
                <c:formatCode>General</c:formatCode>
                <c:ptCount val="6"/>
                <c:pt idx="0">
                  <c:v>0</c:v>
                </c:pt>
                <c:pt idx="1">
                  <c:v>0</c:v>
                </c:pt>
                <c:pt idx="2">
                  <c:v>0</c:v>
                </c:pt>
                <c:pt idx="3">
                  <c:v>0</c:v>
                </c:pt>
                <c:pt idx="4">
                  <c:v>0</c:v>
                </c:pt>
                <c:pt idx="5">
                  <c:v>0</c:v>
                </c:pt>
              </c:numCache>
              <c:extLst xmlns:c15="http://schemas.microsoft.com/office/drawing/2012/chart"/>
            </c:numRef>
          </c:val>
          <c:extLst>
            <c:ext xmlns:c16="http://schemas.microsoft.com/office/drawing/2014/chart" uri="{C3380CC4-5D6E-409C-BE32-E72D297353CC}">
              <c16:uniqueId val="{00000008-D858-704D-99E7-B6F4C3564F54}"/>
            </c:ext>
          </c:extLst>
        </c:ser>
        <c:ser>
          <c:idx val="9"/>
          <c:order val="9"/>
          <c:tx>
            <c:strRef>
              <c:f>'Culture Data'!$K$16</c:f>
              <c:strCache>
                <c:ptCount val="1"/>
                <c:pt idx="0">
                  <c:v>Oct</c:v>
                </c:pt>
              </c:strCache>
            </c:strRef>
          </c:tx>
          <c:spPr>
            <a:solidFill>
              <a:schemeClr val="accent4">
                <a:lumMod val="60000"/>
              </a:schemeClr>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Data'!$K$17:$K$22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9-D858-704D-99E7-B6F4C3564F54}"/>
            </c:ext>
          </c:extLst>
        </c:ser>
        <c:ser>
          <c:idx val="10"/>
          <c:order val="10"/>
          <c:tx>
            <c:strRef>
              <c:f>'Culture Data'!$L$16</c:f>
              <c:strCache>
                <c:ptCount val="1"/>
                <c:pt idx="0">
                  <c:v>Nov</c:v>
                </c:pt>
              </c:strCache>
            </c:strRef>
          </c:tx>
          <c:spPr>
            <a:solidFill>
              <a:schemeClr val="accent5">
                <a:lumMod val="60000"/>
              </a:schemeClr>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Data'!$L$17:$L$22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A-D858-704D-99E7-B6F4C3564F54}"/>
            </c:ext>
          </c:extLst>
        </c:ser>
        <c:ser>
          <c:idx val="11"/>
          <c:order val="11"/>
          <c:tx>
            <c:strRef>
              <c:f>'Culture Data'!$M$16</c:f>
              <c:strCache>
                <c:ptCount val="1"/>
                <c:pt idx="0">
                  <c:v>Dec</c:v>
                </c:pt>
              </c:strCache>
            </c:strRef>
          </c:tx>
          <c:spPr>
            <a:solidFill>
              <a:schemeClr val="accent6">
                <a:lumMod val="60000"/>
              </a:schemeClr>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Data'!$M$17:$M$22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B-D858-704D-99E7-B6F4C3564F54}"/>
            </c:ext>
          </c:extLst>
        </c:ser>
        <c:dLbls>
          <c:showLegendKey val="0"/>
          <c:showVal val="0"/>
          <c:showCatName val="0"/>
          <c:showSerName val="0"/>
          <c:showPercent val="0"/>
          <c:showBubbleSize val="0"/>
        </c:dLbls>
        <c:gapWidth val="150"/>
        <c:overlap val="100"/>
        <c:axId val="228089360"/>
        <c:axId val="228090144"/>
        <c:extLst/>
      </c:barChart>
      <c:catAx>
        <c:axId val="22808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090144"/>
        <c:crosses val="autoZero"/>
        <c:auto val="1"/>
        <c:lblAlgn val="ctr"/>
        <c:lblOffset val="100"/>
        <c:noMultiLvlLbl val="0"/>
      </c:catAx>
      <c:valAx>
        <c:axId val="228090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08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Pharmacist</a:t>
            </a:r>
            <a:r>
              <a:rPr lang="en-US" baseline="0"/>
              <a:t> </a:t>
            </a:r>
            <a:r>
              <a:rPr lang="en-US"/>
              <a:t>Interventions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[Year] DOT per 1000 Patient Days for Select Agents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3"/>
          <c:order val="0"/>
          <c:tx>
            <c:strRef>
              <c:f>Graphs!$E$2</c:f>
              <c:strCache>
                <c:ptCount val="1"/>
                <c:pt idx="0">
                  <c:v>Oct-Dec</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Graphs!$A$3:$A$15</c:f>
              <c:strCache>
                <c:ptCount val="13"/>
                <c:pt idx="0">
                  <c:v>Azithromycin (all)</c:v>
                </c:pt>
                <c:pt idx="1">
                  <c:v>Cefazolin</c:v>
                </c:pt>
                <c:pt idx="2">
                  <c:v>Cefepime</c:v>
                </c:pt>
                <c:pt idx="3">
                  <c:v>Ceftriaxone</c:v>
                </c:pt>
                <c:pt idx="4">
                  <c:v>Ciprofloxacin (all)</c:v>
                </c:pt>
                <c:pt idx="5">
                  <c:v>Clindamycin (all)</c:v>
                </c:pt>
                <c:pt idx="6">
                  <c:v>Ertapenem</c:v>
                </c:pt>
                <c:pt idx="7">
                  <c:v>Daptomycin</c:v>
                </c:pt>
                <c:pt idx="8">
                  <c:v>Levofloxacin (all)</c:v>
                </c:pt>
                <c:pt idx="9">
                  <c:v>Meropenem/Imipenem</c:v>
                </c:pt>
                <c:pt idx="10">
                  <c:v>Metronidazole (all)</c:v>
                </c:pt>
                <c:pt idx="11">
                  <c:v>Piperacillin/Tazobactam</c:v>
                </c:pt>
                <c:pt idx="12">
                  <c:v>Vancomycin IV</c:v>
                </c:pt>
              </c:strCache>
            </c:strRef>
          </c:cat>
          <c:val>
            <c:numRef>
              <c:f>Graphs!$E$3:$E$15</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A065-3D43-8044-C042E3A1424A}"/>
            </c:ext>
          </c:extLst>
        </c:ser>
        <c:ser>
          <c:idx val="2"/>
          <c:order val="1"/>
          <c:tx>
            <c:strRef>
              <c:f>Graphs!$D$2</c:f>
              <c:strCache>
                <c:ptCount val="1"/>
                <c:pt idx="0">
                  <c:v>Jul-Sep</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Graphs!$A$3:$A$15</c:f>
              <c:strCache>
                <c:ptCount val="13"/>
                <c:pt idx="0">
                  <c:v>Azithromycin (all)</c:v>
                </c:pt>
                <c:pt idx="1">
                  <c:v>Cefazolin</c:v>
                </c:pt>
                <c:pt idx="2">
                  <c:v>Cefepime</c:v>
                </c:pt>
                <c:pt idx="3">
                  <c:v>Ceftriaxone</c:v>
                </c:pt>
                <c:pt idx="4">
                  <c:v>Ciprofloxacin (all)</c:v>
                </c:pt>
                <c:pt idx="5">
                  <c:v>Clindamycin (all)</c:v>
                </c:pt>
                <c:pt idx="6">
                  <c:v>Ertapenem</c:v>
                </c:pt>
                <c:pt idx="7">
                  <c:v>Daptomycin</c:v>
                </c:pt>
                <c:pt idx="8">
                  <c:v>Levofloxacin (all)</c:v>
                </c:pt>
                <c:pt idx="9">
                  <c:v>Meropenem/Imipenem</c:v>
                </c:pt>
                <c:pt idx="10">
                  <c:v>Metronidazole (all)</c:v>
                </c:pt>
                <c:pt idx="11">
                  <c:v>Piperacillin/Tazobactam</c:v>
                </c:pt>
                <c:pt idx="12">
                  <c:v>Vancomycin IV</c:v>
                </c:pt>
              </c:strCache>
            </c:strRef>
          </c:cat>
          <c:val>
            <c:numRef>
              <c:f>Graphs!$D$3:$D$15</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A065-3D43-8044-C042E3A1424A}"/>
            </c:ext>
          </c:extLst>
        </c:ser>
        <c:ser>
          <c:idx val="1"/>
          <c:order val="2"/>
          <c:tx>
            <c:strRef>
              <c:f>Graphs!$C$2</c:f>
              <c:strCache>
                <c:ptCount val="1"/>
                <c:pt idx="0">
                  <c:v>Apr-Jun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Graphs!$A$3:$A$15</c:f>
              <c:strCache>
                <c:ptCount val="13"/>
                <c:pt idx="0">
                  <c:v>Azithromycin (all)</c:v>
                </c:pt>
                <c:pt idx="1">
                  <c:v>Cefazolin</c:v>
                </c:pt>
                <c:pt idx="2">
                  <c:v>Cefepime</c:v>
                </c:pt>
                <c:pt idx="3">
                  <c:v>Ceftriaxone</c:v>
                </c:pt>
                <c:pt idx="4">
                  <c:v>Ciprofloxacin (all)</c:v>
                </c:pt>
                <c:pt idx="5">
                  <c:v>Clindamycin (all)</c:v>
                </c:pt>
                <c:pt idx="6">
                  <c:v>Ertapenem</c:v>
                </c:pt>
                <c:pt idx="7">
                  <c:v>Daptomycin</c:v>
                </c:pt>
                <c:pt idx="8">
                  <c:v>Levofloxacin (all)</c:v>
                </c:pt>
                <c:pt idx="9">
                  <c:v>Meropenem/Imipenem</c:v>
                </c:pt>
                <c:pt idx="10">
                  <c:v>Metronidazole (all)</c:v>
                </c:pt>
                <c:pt idx="11">
                  <c:v>Piperacillin/Tazobactam</c:v>
                </c:pt>
                <c:pt idx="12">
                  <c:v>Vancomycin IV</c:v>
                </c:pt>
              </c:strCache>
            </c:strRef>
          </c:cat>
          <c:val>
            <c:numRef>
              <c:f>Graphs!$C$3:$C$15</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A065-3D43-8044-C042E3A1424A}"/>
            </c:ext>
          </c:extLst>
        </c:ser>
        <c:ser>
          <c:idx val="0"/>
          <c:order val="3"/>
          <c:tx>
            <c:strRef>
              <c:f>Graphs!$B$2</c:f>
              <c:strCache>
                <c:ptCount val="1"/>
                <c:pt idx="0">
                  <c:v>Jan-Mar</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Graphs!$A$3:$A$15</c:f>
              <c:strCache>
                <c:ptCount val="13"/>
                <c:pt idx="0">
                  <c:v>Azithromycin (all)</c:v>
                </c:pt>
                <c:pt idx="1">
                  <c:v>Cefazolin</c:v>
                </c:pt>
                <c:pt idx="2">
                  <c:v>Cefepime</c:v>
                </c:pt>
                <c:pt idx="3">
                  <c:v>Ceftriaxone</c:v>
                </c:pt>
                <c:pt idx="4">
                  <c:v>Ciprofloxacin (all)</c:v>
                </c:pt>
                <c:pt idx="5">
                  <c:v>Clindamycin (all)</c:v>
                </c:pt>
                <c:pt idx="6">
                  <c:v>Ertapenem</c:v>
                </c:pt>
                <c:pt idx="7">
                  <c:v>Daptomycin</c:v>
                </c:pt>
                <c:pt idx="8">
                  <c:v>Levofloxacin (all)</c:v>
                </c:pt>
                <c:pt idx="9">
                  <c:v>Meropenem/Imipenem</c:v>
                </c:pt>
                <c:pt idx="10">
                  <c:v>Metronidazole (all)</c:v>
                </c:pt>
                <c:pt idx="11">
                  <c:v>Piperacillin/Tazobactam</c:v>
                </c:pt>
                <c:pt idx="12">
                  <c:v>Vancomycin IV</c:v>
                </c:pt>
              </c:strCache>
            </c:strRef>
          </c:cat>
          <c:val>
            <c:numRef>
              <c:f>Graphs!$B$3:$B$15</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A065-3D43-8044-C042E3A1424A}"/>
            </c:ext>
          </c:extLst>
        </c:ser>
        <c:dLbls>
          <c:dLblPos val="outEnd"/>
          <c:showLegendKey val="0"/>
          <c:showVal val="1"/>
          <c:showCatName val="0"/>
          <c:showSerName val="0"/>
          <c:showPercent val="0"/>
          <c:showBubbleSize val="0"/>
        </c:dLbls>
        <c:gapWidth val="182"/>
        <c:axId val="228087792"/>
        <c:axId val="228701744"/>
        <c:extLst/>
      </c:barChart>
      <c:catAx>
        <c:axId val="228087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701744"/>
        <c:crosses val="autoZero"/>
        <c:auto val="1"/>
        <c:lblAlgn val="ctr"/>
        <c:lblOffset val="100"/>
        <c:noMultiLvlLbl val="0"/>
      </c:catAx>
      <c:valAx>
        <c:axId val="22870174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087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Top 10 Antibiotic DOT/1000 Patient Days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bar"/>
        <c:grouping val="clustered"/>
        <c:varyColors val="0"/>
        <c:ser>
          <c:idx val="6"/>
          <c:order val="6"/>
          <c:tx>
            <c:strRef>
              <c:f>'DOT per 1000 PD'!$H$4</c:f>
              <c:strCache>
                <c:ptCount val="1"/>
                <c:pt idx="0">
                  <c:v>Jul</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'DOT per 1000 PD'!$A$5:$A$53</c15:sqref>
                  </c15:fullRef>
                </c:ext>
              </c:extLst>
              <c:f>('DOT per 1000 PD'!$A$8,'DOT per 1000 PD'!$A$10,'DOT per 1000 PD'!$A$14,'DOT per 1000 PD'!$A$18,'DOT per 1000 PD'!$A$21,'DOT per 1000 PD'!$A$35,'DOT per 1000 PD'!$A$39,'DOT per 1000 PD'!$A$45,'DOT per 1000 PD'!$A$47,'DOT per 1000 PD'!$A$51:$A$53)</c:f>
              <c:strCache>
                <c:ptCount val="12"/>
                <c:pt idx="0">
                  <c:v>Ampicillin IV</c:v>
                </c:pt>
                <c:pt idx="1">
                  <c:v>Azithromycin (all)</c:v>
                </c:pt>
                <c:pt idx="2">
                  <c:v>Cefazolin</c:v>
                </c:pt>
                <c:pt idx="3">
                  <c:v>Ceftriaxone</c:v>
                </c:pt>
                <c:pt idx="4">
                  <c:v>Ciprofloxacin (all)</c:v>
                </c:pt>
                <c:pt idx="5">
                  <c:v>Levofloxacin (all)</c:v>
                </c:pt>
                <c:pt idx="6">
                  <c:v>Meropenem/Imipenem</c:v>
                </c:pt>
                <c:pt idx="7">
                  <c:v>Nitrofurantoin</c:v>
                </c:pt>
                <c:pt idx="8">
                  <c:v>Penicillin VK</c:v>
                </c:pt>
                <c:pt idx="9">
                  <c:v>Valacyclovir</c:v>
                </c:pt>
                <c:pt idx="10">
                  <c:v>Vancomycin IV</c:v>
                </c:pt>
                <c:pt idx="11">
                  <c:v>Vancomycin PO</c:v>
                </c:pt>
              </c:strCache>
            </c:strRef>
          </c:cat>
          <c:val>
            <c:numRef>
              <c:extLst>
                <c:ext xmlns:c15="http://schemas.microsoft.com/office/drawing/2012/chart" uri="{02D57815-91ED-43cb-92C2-25804820EDAC}">
                  <c15:fullRef>
                    <c15:sqref>'DOT per 1000 PD'!$H$5:$H$53</c15:sqref>
                  </c15:fullRef>
                </c:ext>
              </c:extLst>
              <c:f>('DOT per 1000 PD'!$H$8,'DOT per 1000 PD'!$H$10,'DOT per 1000 PD'!$H$14,'DOT per 1000 PD'!$H$18,'DOT per 1000 PD'!$H$21,'DOT per 1000 PD'!$H$35,'DOT per 1000 PD'!$H$39,'DOT per 1000 PD'!$H$45,'DOT per 1000 PD'!$H$47,'DOT per 1000 PD'!$H$51:$H$53)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FDF-0B43-B438-369EF8DC1DC2}"/>
            </c:ext>
          </c:extLst>
        </c:ser>
        <c:ser>
          <c:idx val="7"/>
          <c:order val="7"/>
          <c:tx>
            <c:strRef>
              <c:f>'DOT per 1000 PD'!$I$4</c:f>
              <c:strCache>
                <c:ptCount val="1"/>
                <c:pt idx="0">
                  <c:v>Aug</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'DOT per 1000 PD'!$A$5:$A$53</c15:sqref>
                  </c15:fullRef>
                </c:ext>
              </c:extLst>
              <c:f>('DOT per 1000 PD'!$A$8,'DOT per 1000 PD'!$A$10,'DOT per 1000 PD'!$A$14,'DOT per 1000 PD'!$A$18,'DOT per 1000 PD'!$A$21,'DOT per 1000 PD'!$A$35,'DOT per 1000 PD'!$A$39,'DOT per 1000 PD'!$A$45,'DOT per 1000 PD'!$A$47,'DOT per 1000 PD'!$A$51:$A$53)</c:f>
              <c:strCache>
                <c:ptCount val="12"/>
                <c:pt idx="0">
                  <c:v>Ampicillin IV</c:v>
                </c:pt>
                <c:pt idx="1">
                  <c:v>Azithromycin (all)</c:v>
                </c:pt>
                <c:pt idx="2">
                  <c:v>Cefazolin</c:v>
                </c:pt>
                <c:pt idx="3">
                  <c:v>Ceftriaxone</c:v>
                </c:pt>
                <c:pt idx="4">
                  <c:v>Ciprofloxacin (all)</c:v>
                </c:pt>
                <c:pt idx="5">
                  <c:v>Levofloxacin (all)</c:v>
                </c:pt>
                <c:pt idx="6">
                  <c:v>Meropenem/Imipenem</c:v>
                </c:pt>
                <c:pt idx="7">
                  <c:v>Nitrofurantoin</c:v>
                </c:pt>
                <c:pt idx="8">
                  <c:v>Penicillin VK</c:v>
                </c:pt>
                <c:pt idx="9">
                  <c:v>Valacyclovir</c:v>
                </c:pt>
                <c:pt idx="10">
                  <c:v>Vancomycin IV</c:v>
                </c:pt>
                <c:pt idx="11">
                  <c:v>Vancomycin PO</c:v>
                </c:pt>
              </c:strCache>
            </c:strRef>
          </c:cat>
          <c:val>
            <c:numRef>
              <c:extLst>
                <c:ext xmlns:c15="http://schemas.microsoft.com/office/drawing/2012/chart" uri="{02D57815-91ED-43cb-92C2-25804820EDAC}">
                  <c15:fullRef>
                    <c15:sqref>'DOT per 1000 PD'!$I$5:$I$53</c15:sqref>
                  </c15:fullRef>
                </c:ext>
              </c:extLst>
              <c:f>('DOT per 1000 PD'!$I$8,'DOT per 1000 PD'!$I$10,'DOT per 1000 PD'!$I$14,'DOT per 1000 PD'!$I$18,'DOT per 1000 PD'!$I$21,'DOT per 1000 PD'!$I$35,'DOT per 1000 PD'!$I$39,'DOT per 1000 PD'!$I$45,'DOT per 1000 PD'!$I$47,'DOT per 1000 PD'!$I$51:$I$53)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FDF-0B43-B438-369EF8DC1DC2}"/>
            </c:ext>
          </c:extLst>
        </c:ser>
        <c:ser>
          <c:idx val="8"/>
          <c:order val="8"/>
          <c:tx>
            <c:strRef>
              <c:f>'DOT per 1000 PD'!$J$4</c:f>
              <c:strCache>
                <c:ptCount val="1"/>
                <c:pt idx="0">
                  <c:v>Sep</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'DOT per 1000 PD'!$A$5:$A$53</c15:sqref>
                  </c15:fullRef>
                </c:ext>
              </c:extLst>
              <c:f>('DOT per 1000 PD'!$A$8,'DOT per 1000 PD'!$A$10,'DOT per 1000 PD'!$A$14,'DOT per 1000 PD'!$A$18,'DOT per 1000 PD'!$A$21,'DOT per 1000 PD'!$A$35,'DOT per 1000 PD'!$A$39,'DOT per 1000 PD'!$A$45,'DOT per 1000 PD'!$A$47,'DOT per 1000 PD'!$A$51:$A$53)</c:f>
              <c:strCache>
                <c:ptCount val="12"/>
                <c:pt idx="0">
                  <c:v>Ampicillin IV</c:v>
                </c:pt>
                <c:pt idx="1">
                  <c:v>Azithromycin (all)</c:v>
                </c:pt>
                <c:pt idx="2">
                  <c:v>Cefazolin</c:v>
                </c:pt>
                <c:pt idx="3">
                  <c:v>Ceftriaxone</c:v>
                </c:pt>
                <c:pt idx="4">
                  <c:v>Ciprofloxacin (all)</c:v>
                </c:pt>
                <c:pt idx="5">
                  <c:v>Levofloxacin (all)</c:v>
                </c:pt>
                <c:pt idx="6">
                  <c:v>Meropenem/Imipenem</c:v>
                </c:pt>
                <c:pt idx="7">
                  <c:v>Nitrofurantoin</c:v>
                </c:pt>
                <c:pt idx="8">
                  <c:v>Penicillin VK</c:v>
                </c:pt>
                <c:pt idx="9">
                  <c:v>Valacyclovir</c:v>
                </c:pt>
                <c:pt idx="10">
                  <c:v>Vancomycin IV</c:v>
                </c:pt>
                <c:pt idx="11">
                  <c:v>Vancomycin PO</c:v>
                </c:pt>
              </c:strCache>
            </c:strRef>
          </c:cat>
          <c:val>
            <c:numRef>
              <c:extLst>
                <c:ext xmlns:c15="http://schemas.microsoft.com/office/drawing/2012/chart" uri="{02D57815-91ED-43cb-92C2-25804820EDAC}">
                  <c15:fullRef>
                    <c15:sqref>'DOT per 1000 PD'!$J$5:$J$53</c15:sqref>
                  </c15:fullRef>
                </c:ext>
              </c:extLst>
              <c:f>('DOT per 1000 PD'!$J$8,'DOT per 1000 PD'!$J$10,'DOT per 1000 PD'!$J$14,'DOT per 1000 PD'!$J$18,'DOT per 1000 PD'!$J$21,'DOT per 1000 PD'!$J$35,'DOT per 1000 PD'!$J$39,'DOT per 1000 PD'!$J$45,'DOT per 1000 PD'!$J$47,'DOT per 1000 PD'!$J$51:$J$53)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FDF-0B43-B438-369EF8DC1DC2}"/>
            </c:ext>
          </c:extLst>
        </c:ser>
        <c:ser>
          <c:idx val="9"/>
          <c:order val="9"/>
          <c:tx>
            <c:strRef>
              <c:f>'DOT per 1000 PD'!$K$4</c:f>
              <c:strCache>
                <c:ptCount val="1"/>
                <c:pt idx="0">
                  <c:v>Oct</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'DOT per 1000 PD'!$A$5:$A$53</c15:sqref>
                  </c15:fullRef>
                </c:ext>
              </c:extLst>
              <c:f>('DOT per 1000 PD'!$A$8,'DOT per 1000 PD'!$A$10,'DOT per 1000 PD'!$A$14,'DOT per 1000 PD'!$A$18,'DOT per 1000 PD'!$A$21,'DOT per 1000 PD'!$A$35,'DOT per 1000 PD'!$A$39,'DOT per 1000 PD'!$A$45,'DOT per 1000 PD'!$A$47,'DOT per 1000 PD'!$A$51:$A$53)</c:f>
              <c:strCache>
                <c:ptCount val="12"/>
                <c:pt idx="0">
                  <c:v>Ampicillin IV</c:v>
                </c:pt>
                <c:pt idx="1">
                  <c:v>Azithromycin (all)</c:v>
                </c:pt>
                <c:pt idx="2">
                  <c:v>Cefazolin</c:v>
                </c:pt>
                <c:pt idx="3">
                  <c:v>Ceftriaxone</c:v>
                </c:pt>
                <c:pt idx="4">
                  <c:v>Ciprofloxacin (all)</c:v>
                </c:pt>
                <c:pt idx="5">
                  <c:v>Levofloxacin (all)</c:v>
                </c:pt>
                <c:pt idx="6">
                  <c:v>Meropenem/Imipenem</c:v>
                </c:pt>
                <c:pt idx="7">
                  <c:v>Nitrofurantoin</c:v>
                </c:pt>
                <c:pt idx="8">
                  <c:v>Penicillin VK</c:v>
                </c:pt>
                <c:pt idx="9">
                  <c:v>Valacyclovir</c:v>
                </c:pt>
                <c:pt idx="10">
                  <c:v>Vancomycin IV</c:v>
                </c:pt>
                <c:pt idx="11">
                  <c:v>Vancomycin PO</c:v>
                </c:pt>
              </c:strCache>
            </c:strRef>
          </c:cat>
          <c:val>
            <c:numRef>
              <c:extLst>
                <c:ext xmlns:c15="http://schemas.microsoft.com/office/drawing/2012/chart" uri="{02D57815-91ED-43cb-92C2-25804820EDAC}">
                  <c15:fullRef>
                    <c15:sqref>'DOT per 1000 PD'!$K$5:$K$53</c15:sqref>
                  </c15:fullRef>
                </c:ext>
              </c:extLst>
              <c:f>('DOT per 1000 PD'!$K$8,'DOT per 1000 PD'!$K$10,'DOT per 1000 PD'!$K$14,'DOT per 1000 PD'!$K$18,'DOT per 1000 PD'!$K$21,'DOT per 1000 PD'!$K$35,'DOT per 1000 PD'!$K$39,'DOT per 1000 PD'!$K$45,'DOT per 1000 PD'!$K$47,'DOT per 1000 PD'!$K$51:$K$53)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EFDF-0B43-B438-369EF8DC1DC2}"/>
            </c:ext>
          </c:extLst>
        </c:ser>
        <c:ser>
          <c:idx val="10"/>
          <c:order val="10"/>
          <c:tx>
            <c:strRef>
              <c:f>'DOT per 1000 PD'!$L$4</c:f>
              <c:strCache>
                <c:ptCount val="1"/>
                <c:pt idx="0">
                  <c:v>Nov</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'DOT per 1000 PD'!$A$5:$A$53</c15:sqref>
                  </c15:fullRef>
                </c:ext>
              </c:extLst>
              <c:f>('DOT per 1000 PD'!$A$8,'DOT per 1000 PD'!$A$10,'DOT per 1000 PD'!$A$14,'DOT per 1000 PD'!$A$18,'DOT per 1000 PD'!$A$21,'DOT per 1000 PD'!$A$35,'DOT per 1000 PD'!$A$39,'DOT per 1000 PD'!$A$45,'DOT per 1000 PD'!$A$47,'DOT per 1000 PD'!$A$51:$A$53)</c:f>
              <c:strCache>
                <c:ptCount val="12"/>
                <c:pt idx="0">
                  <c:v>Ampicillin IV</c:v>
                </c:pt>
                <c:pt idx="1">
                  <c:v>Azithromycin (all)</c:v>
                </c:pt>
                <c:pt idx="2">
                  <c:v>Cefazolin</c:v>
                </c:pt>
                <c:pt idx="3">
                  <c:v>Ceftriaxone</c:v>
                </c:pt>
                <c:pt idx="4">
                  <c:v>Ciprofloxacin (all)</c:v>
                </c:pt>
                <c:pt idx="5">
                  <c:v>Levofloxacin (all)</c:v>
                </c:pt>
                <c:pt idx="6">
                  <c:v>Meropenem/Imipenem</c:v>
                </c:pt>
                <c:pt idx="7">
                  <c:v>Nitrofurantoin</c:v>
                </c:pt>
                <c:pt idx="8">
                  <c:v>Penicillin VK</c:v>
                </c:pt>
                <c:pt idx="9">
                  <c:v>Valacyclovir</c:v>
                </c:pt>
                <c:pt idx="10">
                  <c:v>Vancomycin IV</c:v>
                </c:pt>
                <c:pt idx="11">
                  <c:v>Vancomycin PO</c:v>
                </c:pt>
              </c:strCache>
            </c:strRef>
          </c:cat>
          <c:val>
            <c:numRef>
              <c:extLst>
                <c:ext xmlns:c15="http://schemas.microsoft.com/office/drawing/2012/chart" uri="{02D57815-91ED-43cb-92C2-25804820EDAC}">
                  <c15:fullRef>
                    <c15:sqref>'DOT per 1000 PD'!$L$5:$L$53</c15:sqref>
                  </c15:fullRef>
                </c:ext>
              </c:extLst>
              <c:f>('DOT per 1000 PD'!$L$8,'DOT per 1000 PD'!$L$10,'DOT per 1000 PD'!$L$14,'DOT per 1000 PD'!$L$18,'DOT per 1000 PD'!$L$21,'DOT per 1000 PD'!$L$35,'DOT per 1000 PD'!$L$39,'DOT per 1000 PD'!$L$45,'DOT per 1000 PD'!$L$47,'DOT per 1000 PD'!$L$51:$L$53)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EFDF-0B43-B438-369EF8DC1DC2}"/>
            </c:ext>
          </c:extLst>
        </c:ser>
        <c:ser>
          <c:idx val="11"/>
          <c:order val="11"/>
          <c:tx>
            <c:strRef>
              <c:f>'DOT per 1000 PD'!$M$4</c:f>
              <c:strCache>
                <c:ptCount val="1"/>
                <c:pt idx="0">
                  <c:v>Dec</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'DOT per 1000 PD'!$A$5:$A$53</c15:sqref>
                  </c15:fullRef>
                </c:ext>
              </c:extLst>
              <c:f>('DOT per 1000 PD'!$A$8,'DOT per 1000 PD'!$A$10,'DOT per 1000 PD'!$A$14,'DOT per 1000 PD'!$A$18,'DOT per 1000 PD'!$A$21,'DOT per 1000 PD'!$A$35,'DOT per 1000 PD'!$A$39,'DOT per 1000 PD'!$A$45,'DOT per 1000 PD'!$A$47,'DOT per 1000 PD'!$A$51:$A$53)</c:f>
              <c:strCache>
                <c:ptCount val="12"/>
                <c:pt idx="0">
                  <c:v>Ampicillin IV</c:v>
                </c:pt>
                <c:pt idx="1">
                  <c:v>Azithromycin (all)</c:v>
                </c:pt>
                <c:pt idx="2">
                  <c:v>Cefazolin</c:v>
                </c:pt>
                <c:pt idx="3">
                  <c:v>Ceftriaxone</c:v>
                </c:pt>
                <c:pt idx="4">
                  <c:v>Ciprofloxacin (all)</c:v>
                </c:pt>
                <c:pt idx="5">
                  <c:v>Levofloxacin (all)</c:v>
                </c:pt>
                <c:pt idx="6">
                  <c:v>Meropenem/Imipenem</c:v>
                </c:pt>
                <c:pt idx="7">
                  <c:v>Nitrofurantoin</c:v>
                </c:pt>
                <c:pt idx="8">
                  <c:v>Penicillin VK</c:v>
                </c:pt>
                <c:pt idx="9">
                  <c:v>Valacyclovir</c:v>
                </c:pt>
                <c:pt idx="10">
                  <c:v>Vancomycin IV</c:v>
                </c:pt>
                <c:pt idx="11">
                  <c:v>Vancomycin PO</c:v>
                </c:pt>
              </c:strCache>
            </c:strRef>
          </c:cat>
          <c:val>
            <c:numRef>
              <c:extLst>
                <c:ext xmlns:c15="http://schemas.microsoft.com/office/drawing/2012/chart" uri="{02D57815-91ED-43cb-92C2-25804820EDAC}">
                  <c15:fullRef>
                    <c15:sqref>'DOT per 1000 PD'!$M$5:$M$53</c15:sqref>
                  </c15:fullRef>
                </c:ext>
              </c:extLst>
              <c:f>('DOT per 1000 PD'!$M$8,'DOT per 1000 PD'!$M$10,'DOT per 1000 PD'!$M$14,'DOT per 1000 PD'!$M$18,'DOT per 1000 PD'!$M$21,'DOT per 1000 PD'!$M$35,'DOT per 1000 PD'!$M$39,'DOT per 1000 PD'!$M$45,'DOT per 1000 PD'!$M$47,'DOT per 1000 PD'!$M$51:$M$53)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EFDF-0B43-B438-369EF8DC1DC2}"/>
            </c:ext>
          </c:extLst>
        </c:ser>
        <c:ser>
          <c:idx val="12"/>
          <c:order val="12"/>
          <c:tx>
            <c:strRef>
              <c:f>'DOT per 1000 PD'!$N$4</c:f>
              <c:strCache>
                <c:ptCount val="1"/>
                <c:pt idx="0">
                  <c:v>Quarter 1</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'DOT per 1000 PD'!$A$5:$A$53</c15:sqref>
                  </c15:fullRef>
                </c:ext>
              </c:extLst>
              <c:f>('DOT per 1000 PD'!$A$8,'DOT per 1000 PD'!$A$10,'DOT per 1000 PD'!$A$14,'DOT per 1000 PD'!$A$18,'DOT per 1000 PD'!$A$21,'DOT per 1000 PD'!$A$35,'DOT per 1000 PD'!$A$39,'DOT per 1000 PD'!$A$45,'DOT per 1000 PD'!$A$47,'DOT per 1000 PD'!$A$51:$A$53)</c:f>
              <c:strCache>
                <c:ptCount val="12"/>
                <c:pt idx="0">
                  <c:v>Ampicillin IV</c:v>
                </c:pt>
                <c:pt idx="1">
                  <c:v>Azithromycin (all)</c:v>
                </c:pt>
                <c:pt idx="2">
                  <c:v>Cefazolin</c:v>
                </c:pt>
                <c:pt idx="3">
                  <c:v>Ceftriaxone</c:v>
                </c:pt>
                <c:pt idx="4">
                  <c:v>Ciprofloxacin (all)</c:v>
                </c:pt>
                <c:pt idx="5">
                  <c:v>Levofloxacin (all)</c:v>
                </c:pt>
                <c:pt idx="6">
                  <c:v>Meropenem/Imipenem</c:v>
                </c:pt>
                <c:pt idx="7">
                  <c:v>Nitrofurantoin</c:v>
                </c:pt>
                <c:pt idx="8">
                  <c:v>Penicillin VK</c:v>
                </c:pt>
                <c:pt idx="9">
                  <c:v>Valacyclovir</c:v>
                </c:pt>
                <c:pt idx="10">
                  <c:v>Vancomycin IV</c:v>
                </c:pt>
                <c:pt idx="11">
                  <c:v>Vancomycin PO</c:v>
                </c:pt>
              </c:strCache>
            </c:strRef>
          </c:cat>
          <c:val>
            <c:numRef>
              <c:extLst>
                <c:ext xmlns:c15="http://schemas.microsoft.com/office/drawing/2012/chart" uri="{02D57815-91ED-43cb-92C2-25804820EDAC}">
                  <c15:fullRef>
                    <c15:sqref>'DOT per 1000 PD'!$N$5:$N$53</c15:sqref>
                  </c15:fullRef>
                </c:ext>
              </c:extLst>
              <c:f>('DOT per 1000 PD'!$N$8,'DOT per 1000 PD'!$N$10,'DOT per 1000 PD'!$N$14,'DOT per 1000 PD'!$N$18,'DOT per 1000 PD'!$N$21,'DOT per 1000 PD'!$N$35,'DOT per 1000 PD'!$N$39,'DOT per 1000 PD'!$N$45,'DOT per 1000 PD'!$N$47,'DOT per 1000 PD'!$N$51:$N$53)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EFDF-0B43-B438-369EF8DC1DC2}"/>
            </c:ext>
          </c:extLst>
        </c:ser>
        <c:ser>
          <c:idx val="13"/>
          <c:order val="13"/>
          <c:tx>
            <c:strRef>
              <c:f>'DOT per 1000 PD'!$O$4</c:f>
              <c:strCache>
                <c:ptCount val="1"/>
                <c:pt idx="0">
                  <c:v>Quarter 2</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'DOT per 1000 PD'!$A$5:$A$53</c15:sqref>
                  </c15:fullRef>
                </c:ext>
              </c:extLst>
              <c:f>('DOT per 1000 PD'!$A$8,'DOT per 1000 PD'!$A$10,'DOT per 1000 PD'!$A$14,'DOT per 1000 PD'!$A$18,'DOT per 1000 PD'!$A$21,'DOT per 1000 PD'!$A$35,'DOT per 1000 PD'!$A$39,'DOT per 1000 PD'!$A$45,'DOT per 1000 PD'!$A$47,'DOT per 1000 PD'!$A$51:$A$53)</c:f>
              <c:strCache>
                <c:ptCount val="12"/>
                <c:pt idx="0">
                  <c:v>Ampicillin IV</c:v>
                </c:pt>
                <c:pt idx="1">
                  <c:v>Azithromycin (all)</c:v>
                </c:pt>
                <c:pt idx="2">
                  <c:v>Cefazolin</c:v>
                </c:pt>
                <c:pt idx="3">
                  <c:v>Ceftriaxone</c:v>
                </c:pt>
                <c:pt idx="4">
                  <c:v>Ciprofloxacin (all)</c:v>
                </c:pt>
                <c:pt idx="5">
                  <c:v>Levofloxacin (all)</c:v>
                </c:pt>
                <c:pt idx="6">
                  <c:v>Meropenem/Imipenem</c:v>
                </c:pt>
                <c:pt idx="7">
                  <c:v>Nitrofurantoin</c:v>
                </c:pt>
                <c:pt idx="8">
                  <c:v>Penicillin VK</c:v>
                </c:pt>
                <c:pt idx="9">
                  <c:v>Valacyclovir</c:v>
                </c:pt>
                <c:pt idx="10">
                  <c:v>Vancomycin IV</c:v>
                </c:pt>
                <c:pt idx="11">
                  <c:v>Vancomycin PO</c:v>
                </c:pt>
              </c:strCache>
            </c:strRef>
          </c:cat>
          <c:val>
            <c:numRef>
              <c:extLst>
                <c:ext xmlns:c15="http://schemas.microsoft.com/office/drawing/2012/chart" uri="{02D57815-91ED-43cb-92C2-25804820EDAC}">
                  <c15:fullRef>
                    <c15:sqref>'DOT per 1000 PD'!$O$5:$O$53</c15:sqref>
                  </c15:fullRef>
                </c:ext>
              </c:extLst>
              <c:f>('DOT per 1000 PD'!$O$8,'DOT per 1000 PD'!$O$10,'DOT per 1000 PD'!$O$14,'DOT per 1000 PD'!$O$18,'DOT per 1000 PD'!$O$21,'DOT per 1000 PD'!$O$35,'DOT per 1000 PD'!$O$39,'DOT per 1000 PD'!$O$45,'DOT per 1000 PD'!$O$47,'DOT per 1000 PD'!$O$51:$O$53)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EFDF-0B43-B438-369EF8DC1DC2}"/>
            </c:ext>
          </c:extLst>
        </c:ser>
        <c:ser>
          <c:idx val="14"/>
          <c:order val="14"/>
          <c:tx>
            <c:strRef>
              <c:f>'DOT per 1000 PD'!$P$4</c:f>
              <c:strCache>
                <c:ptCount val="1"/>
                <c:pt idx="0">
                  <c:v>Quarter 3</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'DOT per 1000 PD'!$A$5:$A$53</c15:sqref>
                  </c15:fullRef>
                </c:ext>
              </c:extLst>
              <c:f>('DOT per 1000 PD'!$A$8,'DOT per 1000 PD'!$A$10,'DOT per 1000 PD'!$A$14,'DOT per 1000 PD'!$A$18,'DOT per 1000 PD'!$A$21,'DOT per 1000 PD'!$A$35,'DOT per 1000 PD'!$A$39,'DOT per 1000 PD'!$A$45,'DOT per 1000 PD'!$A$47,'DOT per 1000 PD'!$A$51:$A$53)</c:f>
              <c:strCache>
                <c:ptCount val="12"/>
                <c:pt idx="0">
                  <c:v>Ampicillin IV</c:v>
                </c:pt>
                <c:pt idx="1">
                  <c:v>Azithromycin (all)</c:v>
                </c:pt>
                <c:pt idx="2">
                  <c:v>Cefazolin</c:v>
                </c:pt>
                <c:pt idx="3">
                  <c:v>Ceftriaxone</c:v>
                </c:pt>
                <c:pt idx="4">
                  <c:v>Ciprofloxacin (all)</c:v>
                </c:pt>
                <c:pt idx="5">
                  <c:v>Levofloxacin (all)</c:v>
                </c:pt>
                <c:pt idx="6">
                  <c:v>Meropenem/Imipenem</c:v>
                </c:pt>
                <c:pt idx="7">
                  <c:v>Nitrofurantoin</c:v>
                </c:pt>
                <c:pt idx="8">
                  <c:v>Penicillin VK</c:v>
                </c:pt>
                <c:pt idx="9">
                  <c:v>Valacyclovir</c:v>
                </c:pt>
                <c:pt idx="10">
                  <c:v>Vancomycin IV</c:v>
                </c:pt>
                <c:pt idx="11">
                  <c:v>Vancomycin PO</c:v>
                </c:pt>
              </c:strCache>
            </c:strRef>
          </c:cat>
          <c:val>
            <c:numRef>
              <c:extLst>
                <c:ext xmlns:c15="http://schemas.microsoft.com/office/drawing/2012/chart" uri="{02D57815-91ED-43cb-92C2-25804820EDAC}">
                  <c15:fullRef>
                    <c15:sqref>'DOT per 1000 PD'!$P$5:$P$53</c15:sqref>
                  </c15:fullRef>
                </c:ext>
              </c:extLst>
              <c:f>('DOT per 1000 PD'!$P$8,'DOT per 1000 PD'!$P$10,'DOT per 1000 PD'!$P$14,'DOT per 1000 PD'!$P$18,'DOT per 1000 PD'!$P$21,'DOT per 1000 PD'!$P$35,'DOT per 1000 PD'!$P$39,'DOT per 1000 PD'!$P$45,'DOT per 1000 PD'!$P$47,'DOT per 1000 PD'!$P$51:$P$53)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EFDF-0B43-B438-369EF8DC1DC2}"/>
            </c:ext>
          </c:extLst>
        </c:ser>
        <c:ser>
          <c:idx val="15"/>
          <c:order val="15"/>
          <c:tx>
            <c:strRef>
              <c:f>'DOT per 1000 PD'!$Q$4</c:f>
              <c:strCache>
                <c:ptCount val="1"/>
                <c:pt idx="0">
                  <c:v>Quarter 4</c:v>
                </c:pt>
              </c:strCache>
            </c:strRef>
          </c:tx>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'DOT per 1000 PD'!$A$5:$A$53</c15:sqref>
                  </c15:fullRef>
                </c:ext>
              </c:extLst>
              <c:f>('DOT per 1000 PD'!$A$8,'DOT per 1000 PD'!$A$10,'DOT per 1000 PD'!$A$14,'DOT per 1000 PD'!$A$18,'DOT per 1000 PD'!$A$21,'DOT per 1000 PD'!$A$35,'DOT per 1000 PD'!$A$39,'DOT per 1000 PD'!$A$45,'DOT per 1000 PD'!$A$47,'DOT per 1000 PD'!$A$51:$A$53)</c:f>
              <c:strCache>
                <c:ptCount val="12"/>
                <c:pt idx="0">
                  <c:v>Ampicillin IV</c:v>
                </c:pt>
                <c:pt idx="1">
                  <c:v>Azithromycin (all)</c:v>
                </c:pt>
                <c:pt idx="2">
                  <c:v>Cefazolin</c:v>
                </c:pt>
                <c:pt idx="3">
                  <c:v>Ceftriaxone</c:v>
                </c:pt>
                <c:pt idx="4">
                  <c:v>Ciprofloxacin (all)</c:v>
                </c:pt>
                <c:pt idx="5">
                  <c:v>Levofloxacin (all)</c:v>
                </c:pt>
                <c:pt idx="6">
                  <c:v>Meropenem/Imipenem</c:v>
                </c:pt>
                <c:pt idx="7">
                  <c:v>Nitrofurantoin</c:v>
                </c:pt>
                <c:pt idx="8">
                  <c:v>Penicillin VK</c:v>
                </c:pt>
                <c:pt idx="9">
                  <c:v>Valacyclovir</c:v>
                </c:pt>
                <c:pt idx="10">
                  <c:v>Vancomycin IV</c:v>
                </c:pt>
                <c:pt idx="11">
                  <c:v>Vancomycin PO</c:v>
                </c:pt>
              </c:strCache>
            </c:strRef>
          </c:cat>
          <c:val>
            <c:numRef>
              <c:extLst>
                <c:ext xmlns:c15="http://schemas.microsoft.com/office/drawing/2012/chart" uri="{02D57815-91ED-43cb-92C2-25804820EDAC}">
                  <c15:fullRef>
                    <c15:sqref>'DOT per 1000 PD'!$Q$5:$Q$53</c15:sqref>
                  </c15:fullRef>
                </c:ext>
              </c:extLst>
              <c:f>('DOT per 1000 PD'!$Q$8,'DOT per 1000 PD'!$Q$10,'DOT per 1000 PD'!$Q$14,'DOT per 1000 PD'!$Q$18,'DOT per 1000 PD'!$Q$21,'DOT per 1000 PD'!$Q$35,'DOT per 1000 PD'!$Q$39,'DOT per 1000 PD'!$Q$45,'DOT per 1000 PD'!$Q$47,'DOT per 1000 PD'!$Q$51:$Q$53)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EFDF-0B43-B438-369EF8DC1DC2}"/>
            </c:ext>
          </c:extLst>
        </c:ser>
        <c:ser>
          <c:idx val="16"/>
          <c:order val="16"/>
          <c:tx>
            <c:strRef>
              <c:f>'DOT per 1000 PD'!$R$4</c:f>
              <c:strCache>
                <c:ptCount val="1"/>
                <c:pt idx="0">
                  <c:v>Annual Rate</c:v>
                </c:pt>
              </c:strCache>
            </c:strRef>
          </c:tx>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'DOT per 1000 PD'!$A$5:$A$53</c15:sqref>
                  </c15:fullRef>
                </c:ext>
              </c:extLst>
              <c:f>('DOT per 1000 PD'!$A$8,'DOT per 1000 PD'!$A$10,'DOT per 1000 PD'!$A$14,'DOT per 1000 PD'!$A$18,'DOT per 1000 PD'!$A$21,'DOT per 1000 PD'!$A$35,'DOT per 1000 PD'!$A$39,'DOT per 1000 PD'!$A$45,'DOT per 1000 PD'!$A$47,'DOT per 1000 PD'!$A$51:$A$53)</c:f>
              <c:strCache>
                <c:ptCount val="12"/>
                <c:pt idx="0">
                  <c:v>Ampicillin IV</c:v>
                </c:pt>
                <c:pt idx="1">
                  <c:v>Azithromycin (all)</c:v>
                </c:pt>
                <c:pt idx="2">
                  <c:v>Cefazolin</c:v>
                </c:pt>
                <c:pt idx="3">
                  <c:v>Ceftriaxone</c:v>
                </c:pt>
                <c:pt idx="4">
                  <c:v>Ciprofloxacin (all)</c:v>
                </c:pt>
                <c:pt idx="5">
                  <c:v>Levofloxacin (all)</c:v>
                </c:pt>
                <c:pt idx="6">
                  <c:v>Meropenem/Imipenem</c:v>
                </c:pt>
                <c:pt idx="7">
                  <c:v>Nitrofurantoin</c:v>
                </c:pt>
                <c:pt idx="8">
                  <c:v>Penicillin VK</c:v>
                </c:pt>
                <c:pt idx="9">
                  <c:v>Valacyclovir</c:v>
                </c:pt>
                <c:pt idx="10">
                  <c:v>Vancomycin IV</c:v>
                </c:pt>
                <c:pt idx="11">
                  <c:v>Vancomycin PO</c:v>
                </c:pt>
              </c:strCache>
            </c:strRef>
          </c:cat>
          <c:val>
            <c:numRef>
              <c:extLst>
                <c:ext xmlns:c15="http://schemas.microsoft.com/office/drawing/2012/chart" uri="{02D57815-91ED-43cb-92C2-25804820EDAC}">
                  <c15:fullRef>
                    <c15:sqref>'DOT per 1000 PD'!$R$5:$R$53</c15:sqref>
                  </c15:fullRef>
                </c:ext>
              </c:extLst>
              <c:f>('DOT per 1000 PD'!$R$8,'DOT per 1000 PD'!$R$10,'DOT per 1000 PD'!$R$14,'DOT per 1000 PD'!$R$18,'DOT per 1000 PD'!$R$21,'DOT per 1000 PD'!$R$35,'DOT per 1000 PD'!$R$39,'DOT per 1000 PD'!$R$45,'DOT per 1000 PD'!$R$47,'DOT per 1000 PD'!$R$51:$R$53)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EFDF-0B43-B438-369EF8DC1DC2}"/>
            </c:ext>
          </c:extLst>
        </c:ser>
        <c:dLbls>
          <c:dLblPos val="inEnd"/>
          <c:showLegendKey val="0"/>
          <c:showVal val="1"/>
          <c:showCatName val="0"/>
          <c:showSerName val="0"/>
          <c:showPercent val="0"/>
          <c:showBubbleSize val="0"/>
        </c:dLbls>
        <c:gapWidth val="100"/>
        <c:axId val="227318480"/>
        <c:axId val="228088968"/>
        <c:extLst>
          <c:ext xmlns:c15="http://schemas.microsoft.com/office/drawing/2012/chart" uri="{02D57815-91ED-43cb-92C2-25804820EDAC}">
            <c15:filteredBarSeries>
              <c15:ser>
                <c:idx val="0"/>
                <c:order val="0"/>
                <c:tx>
                  <c:strRef>
                    <c:extLst>
                      <c:ext uri="{02D57815-91ED-43cb-92C2-25804820EDAC}">
                        <c15:formulaRef>
                          <c15:sqref>'DOT per 1000 PD'!$B$4</c15:sqref>
                        </c15:formulaRef>
                      </c:ext>
                    </c:extLst>
                    <c:strCache>
                      <c:ptCount val="1"/>
                      <c:pt idx="0">
                        <c:v>Jan</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cat>
                  <c:strRef>
                    <c:extLst>
                      <c:ext uri="{02D57815-91ED-43cb-92C2-25804820EDAC}">
                        <c15:fullRef>
                          <c15:sqref>'DOT per 1000 PD'!$A$5:$A$53</c15:sqref>
                        </c15:fullRef>
                        <c15:formulaRef>
                          <c15:sqref>('DOT per 1000 PD'!$A$8,'DOT per 1000 PD'!$A$10,'DOT per 1000 PD'!$A$14,'DOT per 1000 PD'!$A$18,'DOT per 1000 PD'!$A$21,'DOT per 1000 PD'!$A$35,'DOT per 1000 PD'!$A$39,'DOT per 1000 PD'!$A$45,'DOT per 1000 PD'!$A$47,'DOT per 1000 PD'!$A$51:$A$53)</c15:sqref>
                        </c15:formulaRef>
                      </c:ext>
                    </c:extLst>
                    <c:strCache>
                      <c:ptCount val="12"/>
                      <c:pt idx="0">
                        <c:v>Ampicillin IV</c:v>
                      </c:pt>
                      <c:pt idx="1">
                        <c:v>Azithromycin (all)</c:v>
                      </c:pt>
                      <c:pt idx="2">
                        <c:v>Cefazolin</c:v>
                      </c:pt>
                      <c:pt idx="3">
                        <c:v>Ceftriaxone</c:v>
                      </c:pt>
                      <c:pt idx="4">
                        <c:v>Ciprofloxacin (all)</c:v>
                      </c:pt>
                      <c:pt idx="5">
                        <c:v>Levofloxacin (all)</c:v>
                      </c:pt>
                      <c:pt idx="6">
                        <c:v>Meropenem/Imipenem</c:v>
                      </c:pt>
                      <c:pt idx="7">
                        <c:v>Nitrofurantoin</c:v>
                      </c:pt>
                      <c:pt idx="8">
                        <c:v>Penicillin VK</c:v>
                      </c:pt>
                      <c:pt idx="9">
                        <c:v>Valacyclovir</c:v>
                      </c:pt>
                      <c:pt idx="10">
                        <c:v>Vancomycin IV</c:v>
                      </c:pt>
                      <c:pt idx="11">
                        <c:v>Vancomycin PO</c:v>
                      </c:pt>
                    </c:strCache>
                  </c:strRef>
                </c:cat>
                <c:val>
                  <c:numRef>
                    <c:extLst>
                      <c:ext uri="{02D57815-91ED-43cb-92C2-25804820EDAC}">
                        <c15:fullRef>
                          <c15:sqref>'DOT per 1000 PD'!$B$5:$B$53</c15:sqref>
                        </c15:fullRef>
                        <c15:formulaRef>
                          <c15:sqref>('DOT per 1000 PD'!$B$8,'DOT per 1000 PD'!$B$10,'DOT per 1000 PD'!$B$14,'DOT per 1000 PD'!$B$18,'DOT per 1000 PD'!$B$21,'DOT per 1000 PD'!$B$35,'DOT per 1000 PD'!$B$39,'DOT per 1000 PD'!$B$45,'DOT per 1000 PD'!$B$47,'DOT per 1000 PD'!$B$51:$B$53)</c15:sqref>
                        </c15:formulaRef>
                      </c:ext>
                    </c:extLst>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EFDF-0B43-B438-369EF8DC1DC2}"/>
                  </c:ext>
                </c:extLst>
              </c15:ser>
            </c15:filteredBarSeries>
            <c15:filteredBarSeries>
              <c15:ser>
                <c:idx val="1"/>
                <c:order val="1"/>
                <c:tx>
                  <c:strRef>
                    <c:extLst>
                      <c:ext xmlns:c15="http://schemas.microsoft.com/office/drawing/2012/chart" uri="{02D57815-91ED-43cb-92C2-25804820EDAC}">
                        <c15:formulaRef>
                          <c15:sqref>'DOT per 1000 PD'!$C$4</c15:sqref>
                        </c15:formulaRef>
                      </c:ext>
                    </c:extLst>
                    <c:strCache>
                      <c:ptCount val="1"/>
                      <c:pt idx="0">
                        <c:v>Feb</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'DOT per 1000 PD'!$A$5:$A$53</c15:sqref>
                        </c15:fullRef>
                        <c15:formulaRef>
                          <c15:sqref>('DOT per 1000 PD'!$A$8,'DOT per 1000 PD'!$A$10,'DOT per 1000 PD'!$A$14,'DOT per 1000 PD'!$A$18,'DOT per 1000 PD'!$A$21,'DOT per 1000 PD'!$A$35,'DOT per 1000 PD'!$A$39,'DOT per 1000 PD'!$A$45,'DOT per 1000 PD'!$A$47,'DOT per 1000 PD'!$A$51:$A$53)</c15:sqref>
                        </c15:formulaRef>
                      </c:ext>
                    </c:extLst>
                    <c:strCache>
                      <c:ptCount val="12"/>
                      <c:pt idx="0">
                        <c:v>Ampicillin IV</c:v>
                      </c:pt>
                      <c:pt idx="1">
                        <c:v>Azithromycin (all)</c:v>
                      </c:pt>
                      <c:pt idx="2">
                        <c:v>Cefazolin</c:v>
                      </c:pt>
                      <c:pt idx="3">
                        <c:v>Ceftriaxone</c:v>
                      </c:pt>
                      <c:pt idx="4">
                        <c:v>Ciprofloxacin (all)</c:v>
                      </c:pt>
                      <c:pt idx="5">
                        <c:v>Levofloxacin (all)</c:v>
                      </c:pt>
                      <c:pt idx="6">
                        <c:v>Meropenem/Imipenem</c:v>
                      </c:pt>
                      <c:pt idx="7">
                        <c:v>Nitrofurantoin</c:v>
                      </c:pt>
                      <c:pt idx="8">
                        <c:v>Penicillin VK</c:v>
                      </c:pt>
                      <c:pt idx="9">
                        <c:v>Valacyclovir</c:v>
                      </c:pt>
                      <c:pt idx="10">
                        <c:v>Vancomycin IV</c:v>
                      </c:pt>
                      <c:pt idx="11">
                        <c:v>Vancomycin PO</c:v>
                      </c:pt>
                    </c:strCache>
                  </c:strRef>
                </c:cat>
                <c:val>
                  <c:numRef>
                    <c:extLst>
                      <c:ext xmlns:c15="http://schemas.microsoft.com/office/drawing/2012/chart" uri="{02D57815-91ED-43cb-92C2-25804820EDAC}">
                        <c15:fullRef>
                          <c15:sqref>'DOT per 1000 PD'!$C$5:$C$53</c15:sqref>
                        </c15:fullRef>
                        <c15:formulaRef>
                          <c15:sqref>('DOT per 1000 PD'!$C$8,'DOT per 1000 PD'!$C$10,'DOT per 1000 PD'!$C$14,'DOT per 1000 PD'!$C$18,'DOT per 1000 PD'!$C$21,'DOT per 1000 PD'!$C$35,'DOT per 1000 PD'!$C$39,'DOT per 1000 PD'!$C$45,'DOT per 1000 PD'!$C$47,'DOT per 1000 PD'!$C$51:$C$53)</c15:sqref>
                        </c15:formulaRef>
                      </c:ext>
                    </c:extLst>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C-EFDF-0B43-B438-369EF8DC1DC2}"/>
                  </c:ext>
                </c:extLst>
              </c15:ser>
            </c15:filteredBarSeries>
            <c15:filteredBarSeries>
              <c15:ser>
                <c:idx val="2"/>
                <c:order val="2"/>
                <c:tx>
                  <c:strRef>
                    <c:extLst>
                      <c:ext xmlns:c15="http://schemas.microsoft.com/office/drawing/2012/chart" uri="{02D57815-91ED-43cb-92C2-25804820EDAC}">
                        <c15:formulaRef>
                          <c15:sqref>'DOT per 1000 PD'!$D$4</c15:sqref>
                        </c15:formulaRef>
                      </c:ext>
                    </c:extLst>
                    <c:strCache>
                      <c:ptCount val="1"/>
                      <c:pt idx="0">
                        <c:v>Mar</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'DOT per 1000 PD'!$A$5:$A$53</c15:sqref>
                        </c15:fullRef>
                        <c15:formulaRef>
                          <c15:sqref>('DOT per 1000 PD'!$A$8,'DOT per 1000 PD'!$A$10,'DOT per 1000 PD'!$A$14,'DOT per 1000 PD'!$A$18,'DOT per 1000 PD'!$A$21,'DOT per 1000 PD'!$A$35,'DOT per 1000 PD'!$A$39,'DOT per 1000 PD'!$A$45,'DOT per 1000 PD'!$A$47,'DOT per 1000 PD'!$A$51:$A$53)</c15:sqref>
                        </c15:formulaRef>
                      </c:ext>
                    </c:extLst>
                    <c:strCache>
                      <c:ptCount val="12"/>
                      <c:pt idx="0">
                        <c:v>Ampicillin IV</c:v>
                      </c:pt>
                      <c:pt idx="1">
                        <c:v>Azithromycin (all)</c:v>
                      </c:pt>
                      <c:pt idx="2">
                        <c:v>Cefazolin</c:v>
                      </c:pt>
                      <c:pt idx="3">
                        <c:v>Ceftriaxone</c:v>
                      </c:pt>
                      <c:pt idx="4">
                        <c:v>Ciprofloxacin (all)</c:v>
                      </c:pt>
                      <c:pt idx="5">
                        <c:v>Levofloxacin (all)</c:v>
                      </c:pt>
                      <c:pt idx="6">
                        <c:v>Meropenem/Imipenem</c:v>
                      </c:pt>
                      <c:pt idx="7">
                        <c:v>Nitrofurantoin</c:v>
                      </c:pt>
                      <c:pt idx="8">
                        <c:v>Penicillin VK</c:v>
                      </c:pt>
                      <c:pt idx="9">
                        <c:v>Valacyclovir</c:v>
                      </c:pt>
                      <c:pt idx="10">
                        <c:v>Vancomycin IV</c:v>
                      </c:pt>
                      <c:pt idx="11">
                        <c:v>Vancomycin PO</c:v>
                      </c:pt>
                    </c:strCache>
                  </c:strRef>
                </c:cat>
                <c:val>
                  <c:numRef>
                    <c:extLst>
                      <c:ext xmlns:c15="http://schemas.microsoft.com/office/drawing/2012/chart" uri="{02D57815-91ED-43cb-92C2-25804820EDAC}">
                        <c15:fullRef>
                          <c15:sqref>'DOT per 1000 PD'!$D$5:$D$53</c15:sqref>
                        </c15:fullRef>
                        <c15:formulaRef>
                          <c15:sqref>('DOT per 1000 PD'!$D$8,'DOT per 1000 PD'!$D$10,'DOT per 1000 PD'!$D$14,'DOT per 1000 PD'!$D$18,'DOT per 1000 PD'!$D$21,'DOT per 1000 PD'!$D$35,'DOT per 1000 PD'!$D$39,'DOT per 1000 PD'!$D$45,'DOT per 1000 PD'!$D$47,'DOT per 1000 PD'!$D$51:$D$53)</c15:sqref>
                        </c15:formulaRef>
                      </c:ext>
                    </c:extLst>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D-EFDF-0B43-B438-369EF8DC1DC2}"/>
                  </c:ext>
                </c:extLst>
              </c15:ser>
            </c15:filteredBarSeries>
            <c15:filteredBarSeries>
              <c15:ser>
                <c:idx val="3"/>
                <c:order val="3"/>
                <c:tx>
                  <c:strRef>
                    <c:extLst>
                      <c:ext xmlns:c15="http://schemas.microsoft.com/office/drawing/2012/chart" uri="{02D57815-91ED-43cb-92C2-25804820EDAC}">
                        <c15:formulaRef>
                          <c15:sqref>'DOT per 1000 PD'!$E$4</c15:sqref>
                        </c15:formulaRef>
                      </c:ext>
                    </c:extLst>
                    <c:strCache>
                      <c:ptCount val="1"/>
                      <c:pt idx="0">
                        <c:v>Apr</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'DOT per 1000 PD'!$A$5:$A$53</c15:sqref>
                        </c15:fullRef>
                        <c15:formulaRef>
                          <c15:sqref>('DOT per 1000 PD'!$A$8,'DOT per 1000 PD'!$A$10,'DOT per 1000 PD'!$A$14,'DOT per 1000 PD'!$A$18,'DOT per 1000 PD'!$A$21,'DOT per 1000 PD'!$A$35,'DOT per 1000 PD'!$A$39,'DOT per 1000 PD'!$A$45,'DOT per 1000 PD'!$A$47,'DOT per 1000 PD'!$A$51:$A$53)</c15:sqref>
                        </c15:formulaRef>
                      </c:ext>
                    </c:extLst>
                    <c:strCache>
                      <c:ptCount val="12"/>
                      <c:pt idx="0">
                        <c:v>Ampicillin IV</c:v>
                      </c:pt>
                      <c:pt idx="1">
                        <c:v>Azithromycin (all)</c:v>
                      </c:pt>
                      <c:pt idx="2">
                        <c:v>Cefazolin</c:v>
                      </c:pt>
                      <c:pt idx="3">
                        <c:v>Ceftriaxone</c:v>
                      </c:pt>
                      <c:pt idx="4">
                        <c:v>Ciprofloxacin (all)</c:v>
                      </c:pt>
                      <c:pt idx="5">
                        <c:v>Levofloxacin (all)</c:v>
                      </c:pt>
                      <c:pt idx="6">
                        <c:v>Meropenem/Imipenem</c:v>
                      </c:pt>
                      <c:pt idx="7">
                        <c:v>Nitrofurantoin</c:v>
                      </c:pt>
                      <c:pt idx="8">
                        <c:v>Penicillin VK</c:v>
                      </c:pt>
                      <c:pt idx="9">
                        <c:v>Valacyclovir</c:v>
                      </c:pt>
                      <c:pt idx="10">
                        <c:v>Vancomycin IV</c:v>
                      </c:pt>
                      <c:pt idx="11">
                        <c:v>Vancomycin PO</c:v>
                      </c:pt>
                    </c:strCache>
                  </c:strRef>
                </c:cat>
                <c:val>
                  <c:numRef>
                    <c:extLst>
                      <c:ext xmlns:c15="http://schemas.microsoft.com/office/drawing/2012/chart" uri="{02D57815-91ED-43cb-92C2-25804820EDAC}">
                        <c15:fullRef>
                          <c15:sqref>'DOT per 1000 PD'!$E$5:$E$53</c15:sqref>
                        </c15:fullRef>
                        <c15:formulaRef>
                          <c15:sqref>('DOT per 1000 PD'!$E$8,'DOT per 1000 PD'!$E$10,'DOT per 1000 PD'!$E$14,'DOT per 1000 PD'!$E$18,'DOT per 1000 PD'!$E$21,'DOT per 1000 PD'!$E$35,'DOT per 1000 PD'!$E$39,'DOT per 1000 PD'!$E$45,'DOT per 1000 PD'!$E$47,'DOT per 1000 PD'!$E$51:$E$53)</c15:sqref>
                        </c15:formulaRef>
                      </c:ext>
                    </c:extLst>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E-EFDF-0B43-B438-369EF8DC1DC2}"/>
                  </c:ext>
                </c:extLst>
              </c15:ser>
            </c15:filteredBarSeries>
            <c15:filteredBarSeries>
              <c15:ser>
                <c:idx val="4"/>
                <c:order val="4"/>
                <c:tx>
                  <c:strRef>
                    <c:extLst>
                      <c:ext xmlns:c15="http://schemas.microsoft.com/office/drawing/2012/chart" uri="{02D57815-91ED-43cb-92C2-25804820EDAC}">
                        <c15:formulaRef>
                          <c15:sqref>'DOT per 1000 PD'!$F$4</c15:sqref>
                        </c15:formulaRef>
                      </c:ext>
                    </c:extLst>
                    <c:strCache>
                      <c:ptCount val="1"/>
                      <c:pt idx="0">
                        <c:v>May</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'DOT per 1000 PD'!$A$5:$A$53</c15:sqref>
                        </c15:fullRef>
                        <c15:formulaRef>
                          <c15:sqref>('DOT per 1000 PD'!$A$8,'DOT per 1000 PD'!$A$10,'DOT per 1000 PD'!$A$14,'DOT per 1000 PD'!$A$18,'DOT per 1000 PD'!$A$21,'DOT per 1000 PD'!$A$35,'DOT per 1000 PD'!$A$39,'DOT per 1000 PD'!$A$45,'DOT per 1000 PD'!$A$47,'DOT per 1000 PD'!$A$51:$A$53)</c15:sqref>
                        </c15:formulaRef>
                      </c:ext>
                    </c:extLst>
                    <c:strCache>
                      <c:ptCount val="12"/>
                      <c:pt idx="0">
                        <c:v>Ampicillin IV</c:v>
                      </c:pt>
                      <c:pt idx="1">
                        <c:v>Azithromycin (all)</c:v>
                      </c:pt>
                      <c:pt idx="2">
                        <c:v>Cefazolin</c:v>
                      </c:pt>
                      <c:pt idx="3">
                        <c:v>Ceftriaxone</c:v>
                      </c:pt>
                      <c:pt idx="4">
                        <c:v>Ciprofloxacin (all)</c:v>
                      </c:pt>
                      <c:pt idx="5">
                        <c:v>Levofloxacin (all)</c:v>
                      </c:pt>
                      <c:pt idx="6">
                        <c:v>Meropenem/Imipenem</c:v>
                      </c:pt>
                      <c:pt idx="7">
                        <c:v>Nitrofurantoin</c:v>
                      </c:pt>
                      <c:pt idx="8">
                        <c:v>Penicillin VK</c:v>
                      </c:pt>
                      <c:pt idx="9">
                        <c:v>Valacyclovir</c:v>
                      </c:pt>
                      <c:pt idx="10">
                        <c:v>Vancomycin IV</c:v>
                      </c:pt>
                      <c:pt idx="11">
                        <c:v>Vancomycin PO</c:v>
                      </c:pt>
                    </c:strCache>
                  </c:strRef>
                </c:cat>
                <c:val>
                  <c:numRef>
                    <c:extLst>
                      <c:ext xmlns:c15="http://schemas.microsoft.com/office/drawing/2012/chart" uri="{02D57815-91ED-43cb-92C2-25804820EDAC}">
                        <c15:fullRef>
                          <c15:sqref>'DOT per 1000 PD'!$F$5:$F$53</c15:sqref>
                        </c15:fullRef>
                        <c15:formulaRef>
                          <c15:sqref>('DOT per 1000 PD'!$F$8,'DOT per 1000 PD'!$F$10,'DOT per 1000 PD'!$F$14,'DOT per 1000 PD'!$F$18,'DOT per 1000 PD'!$F$21,'DOT per 1000 PD'!$F$35,'DOT per 1000 PD'!$F$39,'DOT per 1000 PD'!$F$45,'DOT per 1000 PD'!$F$47,'DOT per 1000 PD'!$F$51:$F$53)</c15:sqref>
                        </c15:formulaRef>
                      </c:ext>
                    </c:extLst>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F-EFDF-0B43-B438-369EF8DC1DC2}"/>
                  </c:ext>
                </c:extLst>
              </c15:ser>
            </c15:filteredBarSeries>
            <c15:filteredBarSeries>
              <c15:ser>
                <c:idx val="5"/>
                <c:order val="5"/>
                <c:tx>
                  <c:strRef>
                    <c:extLst>
                      <c:ext xmlns:c15="http://schemas.microsoft.com/office/drawing/2012/chart" uri="{02D57815-91ED-43cb-92C2-25804820EDAC}">
                        <c15:formulaRef>
                          <c15:sqref>'DOT per 1000 PD'!$G$4</c15:sqref>
                        </c15:formulaRef>
                      </c:ext>
                    </c:extLst>
                    <c:strCache>
                      <c:ptCount val="1"/>
                      <c:pt idx="0">
                        <c:v>Jun</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'DOT per 1000 PD'!$A$5:$A$53</c15:sqref>
                        </c15:fullRef>
                        <c15:formulaRef>
                          <c15:sqref>('DOT per 1000 PD'!$A$8,'DOT per 1000 PD'!$A$10,'DOT per 1000 PD'!$A$14,'DOT per 1000 PD'!$A$18,'DOT per 1000 PD'!$A$21,'DOT per 1000 PD'!$A$35,'DOT per 1000 PD'!$A$39,'DOT per 1000 PD'!$A$45,'DOT per 1000 PD'!$A$47,'DOT per 1000 PD'!$A$51:$A$53)</c15:sqref>
                        </c15:formulaRef>
                      </c:ext>
                    </c:extLst>
                    <c:strCache>
                      <c:ptCount val="12"/>
                      <c:pt idx="0">
                        <c:v>Ampicillin IV</c:v>
                      </c:pt>
                      <c:pt idx="1">
                        <c:v>Azithromycin (all)</c:v>
                      </c:pt>
                      <c:pt idx="2">
                        <c:v>Cefazolin</c:v>
                      </c:pt>
                      <c:pt idx="3">
                        <c:v>Ceftriaxone</c:v>
                      </c:pt>
                      <c:pt idx="4">
                        <c:v>Ciprofloxacin (all)</c:v>
                      </c:pt>
                      <c:pt idx="5">
                        <c:v>Levofloxacin (all)</c:v>
                      </c:pt>
                      <c:pt idx="6">
                        <c:v>Meropenem/Imipenem</c:v>
                      </c:pt>
                      <c:pt idx="7">
                        <c:v>Nitrofurantoin</c:v>
                      </c:pt>
                      <c:pt idx="8">
                        <c:v>Penicillin VK</c:v>
                      </c:pt>
                      <c:pt idx="9">
                        <c:v>Valacyclovir</c:v>
                      </c:pt>
                      <c:pt idx="10">
                        <c:v>Vancomycin IV</c:v>
                      </c:pt>
                      <c:pt idx="11">
                        <c:v>Vancomycin PO</c:v>
                      </c:pt>
                    </c:strCache>
                  </c:strRef>
                </c:cat>
                <c:val>
                  <c:numRef>
                    <c:extLst>
                      <c:ext xmlns:c15="http://schemas.microsoft.com/office/drawing/2012/chart" uri="{02D57815-91ED-43cb-92C2-25804820EDAC}">
                        <c15:fullRef>
                          <c15:sqref>'DOT per 1000 PD'!$G$5:$G$53</c15:sqref>
                        </c15:fullRef>
                        <c15:formulaRef>
                          <c15:sqref>('DOT per 1000 PD'!$G$8,'DOT per 1000 PD'!$G$10,'DOT per 1000 PD'!$G$14,'DOT per 1000 PD'!$G$18,'DOT per 1000 PD'!$G$21,'DOT per 1000 PD'!$G$35,'DOT per 1000 PD'!$G$39,'DOT per 1000 PD'!$G$45,'DOT per 1000 PD'!$G$47,'DOT per 1000 PD'!$G$51:$G$53)</c15:sqref>
                        </c15:formulaRef>
                      </c:ext>
                    </c:extLst>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10-EFDF-0B43-B438-369EF8DC1DC2}"/>
                  </c:ext>
                </c:extLst>
              </c15:ser>
            </c15:filteredBarSeries>
          </c:ext>
        </c:extLst>
      </c:barChart>
      <c:catAx>
        <c:axId val="22731848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28088968"/>
        <c:crosses val="autoZero"/>
        <c:auto val="1"/>
        <c:lblAlgn val="ctr"/>
        <c:lblOffset val="100"/>
        <c:noMultiLvlLbl val="0"/>
      </c:catAx>
      <c:valAx>
        <c:axId val="228088968"/>
        <c:scaling>
          <c:orientation val="minMax"/>
        </c:scaling>
        <c:delete val="0"/>
        <c:axPos val="b"/>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27318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[Year] DOT per 1000 Patient Days for Select Agents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3"/>
          <c:order val="0"/>
          <c:tx>
            <c:strRef>
              <c:f>Graphs!$E$2</c:f>
              <c:strCache>
                <c:ptCount val="1"/>
                <c:pt idx="0">
                  <c:v>Oct-Dec</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Graphs!$A$3:$A$15</c:f>
              <c:strCache>
                <c:ptCount val="13"/>
                <c:pt idx="0">
                  <c:v>Azithromycin (all)</c:v>
                </c:pt>
                <c:pt idx="1">
                  <c:v>Cefazolin</c:v>
                </c:pt>
                <c:pt idx="2">
                  <c:v>Cefepime</c:v>
                </c:pt>
                <c:pt idx="3">
                  <c:v>Ceftriaxone</c:v>
                </c:pt>
                <c:pt idx="4">
                  <c:v>Ciprofloxacin (all)</c:v>
                </c:pt>
                <c:pt idx="5">
                  <c:v>Clindamycin (all)</c:v>
                </c:pt>
                <c:pt idx="6">
                  <c:v>Ertapenem</c:v>
                </c:pt>
                <c:pt idx="7">
                  <c:v>Daptomycin</c:v>
                </c:pt>
                <c:pt idx="8">
                  <c:v>Levofloxacin (all)</c:v>
                </c:pt>
                <c:pt idx="9">
                  <c:v>Meropenem/Imipenem</c:v>
                </c:pt>
                <c:pt idx="10">
                  <c:v>Metronidazole (all)</c:v>
                </c:pt>
                <c:pt idx="11">
                  <c:v>Piperacillin/Tazobactam</c:v>
                </c:pt>
                <c:pt idx="12">
                  <c:v>Vancomycin IV</c:v>
                </c:pt>
              </c:strCache>
            </c:strRef>
          </c:cat>
          <c:val>
            <c:numRef>
              <c:f>Graphs!$E$3:$E$15</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4D61-1A4B-99DE-F85A8F86B726}"/>
            </c:ext>
          </c:extLst>
        </c:ser>
        <c:ser>
          <c:idx val="2"/>
          <c:order val="1"/>
          <c:tx>
            <c:strRef>
              <c:f>Graphs!$D$2</c:f>
              <c:strCache>
                <c:ptCount val="1"/>
                <c:pt idx="0">
                  <c:v>Jul-Sep</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Graphs!$A$3:$A$15</c:f>
              <c:strCache>
                <c:ptCount val="13"/>
                <c:pt idx="0">
                  <c:v>Azithromycin (all)</c:v>
                </c:pt>
                <c:pt idx="1">
                  <c:v>Cefazolin</c:v>
                </c:pt>
                <c:pt idx="2">
                  <c:v>Cefepime</c:v>
                </c:pt>
                <c:pt idx="3">
                  <c:v>Ceftriaxone</c:v>
                </c:pt>
                <c:pt idx="4">
                  <c:v>Ciprofloxacin (all)</c:v>
                </c:pt>
                <c:pt idx="5">
                  <c:v>Clindamycin (all)</c:v>
                </c:pt>
                <c:pt idx="6">
                  <c:v>Ertapenem</c:v>
                </c:pt>
                <c:pt idx="7">
                  <c:v>Daptomycin</c:v>
                </c:pt>
                <c:pt idx="8">
                  <c:v>Levofloxacin (all)</c:v>
                </c:pt>
                <c:pt idx="9">
                  <c:v>Meropenem/Imipenem</c:v>
                </c:pt>
                <c:pt idx="10">
                  <c:v>Metronidazole (all)</c:v>
                </c:pt>
                <c:pt idx="11">
                  <c:v>Piperacillin/Tazobactam</c:v>
                </c:pt>
                <c:pt idx="12">
                  <c:v>Vancomycin IV</c:v>
                </c:pt>
              </c:strCache>
            </c:strRef>
          </c:cat>
          <c:val>
            <c:numRef>
              <c:f>Graphs!$D$3:$D$15</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4D61-1A4B-99DE-F85A8F86B726}"/>
            </c:ext>
          </c:extLst>
        </c:ser>
        <c:ser>
          <c:idx val="1"/>
          <c:order val="2"/>
          <c:tx>
            <c:strRef>
              <c:f>Graphs!$C$2</c:f>
              <c:strCache>
                <c:ptCount val="1"/>
                <c:pt idx="0">
                  <c:v>Apr-Jun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Graphs!$A$3:$A$15</c:f>
              <c:strCache>
                <c:ptCount val="13"/>
                <c:pt idx="0">
                  <c:v>Azithromycin (all)</c:v>
                </c:pt>
                <c:pt idx="1">
                  <c:v>Cefazolin</c:v>
                </c:pt>
                <c:pt idx="2">
                  <c:v>Cefepime</c:v>
                </c:pt>
                <c:pt idx="3">
                  <c:v>Ceftriaxone</c:v>
                </c:pt>
                <c:pt idx="4">
                  <c:v>Ciprofloxacin (all)</c:v>
                </c:pt>
                <c:pt idx="5">
                  <c:v>Clindamycin (all)</c:v>
                </c:pt>
                <c:pt idx="6">
                  <c:v>Ertapenem</c:v>
                </c:pt>
                <c:pt idx="7">
                  <c:v>Daptomycin</c:v>
                </c:pt>
                <c:pt idx="8">
                  <c:v>Levofloxacin (all)</c:v>
                </c:pt>
                <c:pt idx="9">
                  <c:v>Meropenem/Imipenem</c:v>
                </c:pt>
                <c:pt idx="10">
                  <c:v>Metronidazole (all)</c:v>
                </c:pt>
                <c:pt idx="11">
                  <c:v>Piperacillin/Tazobactam</c:v>
                </c:pt>
                <c:pt idx="12">
                  <c:v>Vancomycin IV</c:v>
                </c:pt>
              </c:strCache>
            </c:strRef>
          </c:cat>
          <c:val>
            <c:numRef>
              <c:f>Graphs!$C$3:$C$15</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D61-1A4B-99DE-F85A8F86B726}"/>
            </c:ext>
          </c:extLst>
        </c:ser>
        <c:ser>
          <c:idx val="0"/>
          <c:order val="3"/>
          <c:tx>
            <c:strRef>
              <c:f>Graphs!$B$2</c:f>
              <c:strCache>
                <c:ptCount val="1"/>
                <c:pt idx="0">
                  <c:v>Jan-Mar</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Graphs!$A$3:$A$15</c:f>
              <c:strCache>
                <c:ptCount val="13"/>
                <c:pt idx="0">
                  <c:v>Azithromycin (all)</c:v>
                </c:pt>
                <c:pt idx="1">
                  <c:v>Cefazolin</c:v>
                </c:pt>
                <c:pt idx="2">
                  <c:v>Cefepime</c:v>
                </c:pt>
                <c:pt idx="3">
                  <c:v>Ceftriaxone</c:v>
                </c:pt>
                <c:pt idx="4">
                  <c:v>Ciprofloxacin (all)</c:v>
                </c:pt>
                <c:pt idx="5">
                  <c:v>Clindamycin (all)</c:v>
                </c:pt>
                <c:pt idx="6">
                  <c:v>Ertapenem</c:v>
                </c:pt>
                <c:pt idx="7">
                  <c:v>Daptomycin</c:v>
                </c:pt>
                <c:pt idx="8">
                  <c:v>Levofloxacin (all)</c:v>
                </c:pt>
                <c:pt idx="9">
                  <c:v>Meropenem/Imipenem</c:v>
                </c:pt>
                <c:pt idx="10">
                  <c:v>Metronidazole (all)</c:v>
                </c:pt>
                <c:pt idx="11">
                  <c:v>Piperacillin/Tazobactam</c:v>
                </c:pt>
                <c:pt idx="12">
                  <c:v>Vancomycin IV</c:v>
                </c:pt>
              </c:strCache>
            </c:strRef>
          </c:cat>
          <c:val>
            <c:numRef>
              <c:f>Graphs!$B$3:$B$15</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4D61-1A4B-99DE-F85A8F86B726}"/>
            </c:ext>
          </c:extLst>
        </c:ser>
        <c:dLbls>
          <c:dLblPos val="outEnd"/>
          <c:showLegendKey val="0"/>
          <c:showVal val="1"/>
          <c:showCatName val="0"/>
          <c:showSerName val="0"/>
          <c:showPercent val="0"/>
          <c:showBubbleSize val="0"/>
        </c:dLbls>
        <c:gapWidth val="182"/>
        <c:axId val="228087792"/>
        <c:axId val="228701744"/>
        <c:extLst/>
      </c:barChart>
      <c:catAx>
        <c:axId val="228087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701744"/>
        <c:crosses val="autoZero"/>
        <c:auto val="1"/>
        <c:lblAlgn val="ctr"/>
        <c:lblOffset val="100"/>
        <c:noMultiLvlLbl val="0"/>
      </c:catAx>
      <c:valAx>
        <c:axId val="22870174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087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[Year] Cases of Resistant Organisms &amp; C. diff</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'Culture Data'!$B$16</c:f>
              <c:strCache>
                <c:ptCount val="1"/>
                <c:pt idx="0">
                  <c:v>Jan</c:v>
                </c:pt>
              </c:strCache>
            </c:strRef>
          </c:tx>
          <c:spPr>
            <a:solidFill>
              <a:schemeClr val="accent1"/>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Data'!$B$17:$B$22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33D-724C-89F3-7A0F83A6154C}"/>
            </c:ext>
          </c:extLst>
        </c:ser>
        <c:ser>
          <c:idx val="1"/>
          <c:order val="1"/>
          <c:tx>
            <c:strRef>
              <c:f>'Culture Data'!$C$16</c:f>
              <c:strCache>
                <c:ptCount val="1"/>
                <c:pt idx="0">
                  <c:v>Feb</c:v>
                </c:pt>
              </c:strCache>
            </c:strRef>
          </c:tx>
          <c:spPr>
            <a:solidFill>
              <a:schemeClr val="accent2"/>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Data'!$C$17:$C$22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33D-724C-89F3-7A0F83A6154C}"/>
            </c:ext>
          </c:extLst>
        </c:ser>
        <c:ser>
          <c:idx val="2"/>
          <c:order val="2"/>
          <c:tx>
            <c:strRef>
              <c:f>'Culture Data'!$D$16</c:f>
              <c:strCache>
                <c:ptCount val="1"/>
                <c:pt idx="0">
                  <c:v>Mar</c:v>
                </c:pt>
              </c:strCache>
            </c:strRef>
          </c:tx>
          <c:spPr>
            <a:solidFill>
              <a:schemeClr val="accent3"/>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Data'!$D$17:$D$22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533D-724C-89F3-7A0F83A6154C}"/>
            </c:ext>
          </c:extLst>
        </c:ser>
        <c:ser>
          <c:idx val="3"/>
          <c:order val="3"/>
          <c:tx>
            <c:strRef>
              <c:f>'Culture Data'!$E$16</c:f>
              <c:strCache>
                <c:ptCount val="1"/>
                <c:pt idx="0">
                  <c:v>Apr</c:v>
                </c:pt>
              </c:strCache>
            </c:strRef>
          </c:tx>
          <c:spPr>
            <a:solidFill>
              <a:schemeClr val="accent4"/>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Data'!$E$17:$E$22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533D-724C-89F3-7A0F83A6154C}"/>
            </c:ext>
          </c:extLst>
        </c:ser>
        <c:ser>
          <c:idx val="4"/>
          <c:order val="4"/>
          <c:tx>
            <c:strRef>
              <c:f>'Culture Data'!$F$16</c:f>
              <c:strCache>
                <c:ptCount val="1"/>
                <c:pt idx="0">
                  <c:v>May</c:v>
                </c:pt>
              </c:strCache>
            </c:strRef>
          </c:tx>
          <c:spPr>
            <a:solidFill>
              <a:schemeClr val="accent5"/>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Data'!$F$17:$F$22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533D-724C-89F3-7A0F83A6154C}"/>
            </c:ext>
          </c:extLst>
        </c:ser>
        <c:ser>
          <c:idx val="5"/>
          <c:order val="5"/>
          <c:tx>
            <c:strRef>
              <c:f>'Culture Data'!$G$16</c:f>
              <c:strCache>
                <c:ptCount val="1"/>
                <c:pt idx="0">
                  <c:v>Jun</c:v>
                </c:pt>
              </c:strCache>
            </c:strRef>
          </c:tx>
          <c:spPr>
            <a:solidFill>
              <a:schemeClr val="accent6"/>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Data'!$G$17:$G$22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533D-724C-89F3-7A0F83A6154C}"/>
            </c:ext>
          </c:extLst>
        </c:ser>
        <c:ser>
          <c:idx val="6"/>
          <c:order val="6"/>
          <c:tx>
            <c:strRef>
              <c:f>'Culture Data'!$H$16</c:f>
              <c:strCache>
                <c:ptCount val="1"/>
                <c:pt idx="0">
                  <c:v>Jul</c:v>
                </c:pt>
              </c:strCache>
            </c:strRef>
          </c:tx>
          <c:spPr>
            <a:solidFill>
              <a:schemeClr val="accent1">
                <a:lumMod val="60000"/>
              </a:schemeClr>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Data'!$H$17:$H$22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533D-724C-89F3-7A0F83A6154C}"/>
            </c:ext>
          </c:extLst>
        </c:ser>
        <c:ser>
          <c:idx val="7"/>
          <c:order val="7"/>
          <c:tx>
            <c:strRef>
              <c:f>'Culture Data'!$I$16</c:f>
              <c:strCache>
                <c:ptCount val="1"/>
                <c:pt idx="0">
                  <c:v>Aug</c:v>
                </c:pt>
              </c:strCache>
            </c:strRef>
          </c:tx>
          <c:spPr>
            <a:solidFill>
              <a:schemeClr val="accent2">
                <a:lumMod val="60000"/>
              </a:schemeClr>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Data'!$I$17:$I$22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7-533D-724C-89F3-7A0F83A6154C}"/>
            </c:ext>
          </c:extLst>
        </c:ser>
        <c:ser>
          <c:idx val="8"/>
          <c:order val="8"/>
          <c:tx>
            <c:strRef>
              <c:f>'Culture Data'!$J$16</c:f>
              <c:strCache>
                <c:ptCount val="1"/>
                <c:pt idx="0">
                  <c:v>Sept</c:v>
                </c:pt>
              </c:strCache>
            </c:strRef>
          </c:tx>
          <c:spPr>
            <a:solidFill>
              <a:schemeClr val="accent3">
                <a:lumMod val="60000"/>
              </a:schemeClr>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Data'!$J$17:$J$22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8-533D-724C-89F3-7A0F83A6154C}"/>
            </c:ext>
          </c:extLst>
        </c:ser>
        <c:ser>
          <c:idx val="9"/>
          <c:order val="9"/>
          <c:tx>
            <c:strRef>
              <c:f>'Culture Data'!$K$16</c:f>
              <c:strCache>
                <c:ptCount val="1"/>
                <c:pt idx="0">
                  <c:v>Oct</c:v>
                </c:pt>
              </c:strCache>
            </c:strRef>
          </c:tx>
          <c:spPr>
            <a:solidFill>
              <a:schemeClr val="accent4">
                <a:lumMod val="60000"/>
              </a:schemeClr>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Data'!$K$17:$K$22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9-533D-724C-89F3-7A0F83A6154C}"/>
            </c:ext>
          </c:extLst>
        </c:ser>
        <c:ser>
          <c:idx val="10"/>
          <c:order val="10"/>
          <c:tx>
            <c:strRef>
              <c:f>'Culture Data'!$L$16</c:f>
              <c:strCache>
                <c:ptCount val="1"/>
                <c:pt idx="0">
                  <c:v>Nov</c:v>
                </c:pt>
              </c:strCache>
            </c:strRef>
          </c:tx>
          <c:spPr>
            <a:solidFill>
              <a:schemeClr val="accent5">
                <a:lumMod val="60000"/>
              </a:schemeClr>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Data'!$L$17:$L$22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A-533D-724C-89F3-7A0F83A6154C}"/>
            </c:ext>
          </c:extLst>
        </c:ser>
        <c:ser>
          <c:idx val="11"/>
          <c:order val="11"/>
          <c:tx>
            <c:strRef>
              <c:f>'Culture Data'!$M$16</c:f>
              <c:strCache>
                <c:ptCount val="1"/>
                <c:pt idx="0">
                  <c:v>Dec</c:v>
                </c:pt>
              </c:strCache>
            </c:strRef>
          </c:tx>
          <c:spPr>
            <a:solidFill>
              <a:schemeClr val="accent6">
                <a:lumMod val="60000"/>
              </a:schemeClr>
            </a:solidFill>
            <a:ln>
              <a:noFill/>
            </a:ln>
            <a:effectLst/>
          </c:spPr>
          <c:invertIfNegative val="0"/>
          <c:cat>
            <c:strRef>
              <c:f>'Culture Data'!$A$17:$A$22</c:f>
              <c:strCache>
                <c:ptCount val="6"/>
                <c:pt idx="0">
                  <c:v>Staphylococcus aureus</c:v>
                </c:pt>
                <c:pt idx="1">
                  <c:v>Enterococcus faecium</c:v>
                </c:pt>
                <c:pt idx="2">
                  <c:v>Enterococcus faecalis</c:v>
                </c:pt>
                <c:pt idx="3">
                  <c:v>Clostridioides difficile</c:v>
                </c:pt>
                <c:pt idx="4">
                  <c:v>VRE</c:v>
                </c:pt>
                <c:pt idx="5">
                  <c:v>ESBL</c:v>
                </c:pt>
              </c:strCache>
            </c:strRef>
          </c:cat>
          <c:val>
            <c:numRef>
              <c:f>'Culture Data'!$M$17:$M$22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B-533D-724C-89F3-7A0F83A6154C}"/>
            </c:ext>
          </c:extLst>
        </c:ser>
        <c:dLbls>
          <c:showLegendKey val="0"/>
          <c:showVal val="0"/>
          <c:showCatName val="0"/>
          <c:showSerName val="0"/>
          <c:showPercent val="0"/>
          <c:showBubbleSize val="0"/>
        </c:dLbls>
        <c:gapWidth val="150"/>
        <c:overlap val="100"/>
        <c:axId val="228707232"/>
        <c:axId val="228709192"/>
        <c:extLst/>
      </c:barChart>
      <c:catAx>
        <c:axId val="228707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709192"/>
        <c:crosses val="autoZero"/>
        <c:auto val="1"/>
        <c:lblAlgn val="ctr"/>
        <c:lblOffset val="100"/>
        <c:noMultiLvlLbl val="0"/>
      </c:catAx>
      <c:valAx>
        <c:axId val="228709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707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0</xdr:rowOff>
    </xdr:from>
    <xdr:to>
      <xdr:col>11</xdr:col>
      <xdr:colOff>1</xdr:colOff>
      <xdr:row>46</xdr:row>
      <xdr:rowOff>100012</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38099</xdr:colOff>
      <xdr:row>2</xdr:row>
      <xdr:rowOff>123825</xdr:rowOff>
    </xdr:from>
    <xdr:to>
      <xdr:col>21</xdr:col>
      <xdr:colOff>523874</xdr:colOff>
      <xdr:row>30</xdr:row>
      <xdr:rowOff>114300</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xdr:row>
      <xdr:rowOff>0</xdr:rowOff>
    </xdr:from>
    <xdr:to>
      <xdr:col>12</xdr:col>
      <xdr:colOff>571500</xdr:colOff>
      <xdr:row>30</xdr:row>
      <xdr:rowOff>114300</xdr:rowOff>
    </xdr:to>
    <xdr:graphicFrame macro="">
      <xdr:nvGraphicFramePr>
        <xdr:cNvPr id="8" name="Chart 7">
          <a:extLst>
            <a:ext uri="{FF2B5EF4-FFF2-40B4-BE49-F238E27FC236}">
              <a16:creationId xmlns:a16="http://schemas.microsoft.com/office/drawing/2014/main" id="{1BA47FFE-2EFE-0F4F-80EA-5E8FF54583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0.63491</cdr:x>
      <cdr:y>0.89673</cdr:y>
    </cdr:from>
    <cdr:to>
      <cdr:x>0.97158</cdr:x>
      <cdr:y>0.99113</cdr:y>
    </cdr:to>
    <cdr:sp macro="" textlink="">
      <cdr:nvSpPr>
        <cdr:cNvPr id="2" name="TextBox 1"/>
        <cdr:cNvSpPr txBox="1"/>
      </cdr:nvSpPr>
      <cdr:spPr>
        <a:xfrm xmlns:a="http://schemas.openxmlformats.org/drawingml/2006/main">
          <a:off x="3404753" y="4817334"/>
          <a:ext cx="1805424" cy="5071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Total</a:t>
          </a:r>
          <a:r>
            <a:rPr lang="en-US" sz="1100" baseline="0"/>
            <a:t> Number of Pharmacist Interventions = </a:t>
          </a:r>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19</xdr:col>
      <xdr:colOff>266700</xdr:colOff>
      <xdr:row>9</xdr:row>
      <xdr:rowOff>14287</xdr:rowOff>
    </xdr:from>
    <xdr:to>
      <xdr:col>27</xdr:col>
      <xdr:colOff>276225</xdr:colOff>
      <xdr:row>23</xdr:row>
      <xdr:rowOff>90487</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30161</xdr:colOff>
      <xdr:row>0</xdr:row>
      <xdr:rowOff>177800</xdr:rowOff>
    </xdr:from>
    <xdr:to>
      <xdr:col>19</xdr:col>
      <xdr:colOff>498475</xdr:colOff>
      <xdr:row>31</xdr:row>
      <xdr:rowOff>25400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1114424</xdr:colOff>
      <xdr:row>23</xdr:row>
      <xdr:rowOff>187325</xdr:rowOff>
    </xdr:from>
    <xdr:to>
      <xdr:col>11</xdr:col>
      <xdr:colOff>600075</xdr:colOff>
      <xdr:row>41</xdr:row>
      <xdr:rowOff>115887</xdr:rowOff>
    </xdr:to>
    <xdr:graphicFrame macro="">
      <xdr:nvGraphicFramePr>
        <xdr:cNvPr id="5" name="Chart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sap.nebraskamed.com/ASAP%20Facility%20Specific%20Documents/Acute%20Care/Brodstone%20Memorial/Sample%20ASP%20Intervention%20Datab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jan"/>
      <sheetName val="feb"/>
      <sheetName val="mar"/>
      <sheetName val="apr"/>
      <sheetName val="may"/>
      <sheetName val="jun"/>
      <sheetName val="jul"/>
      <sheetName val="aug"/>
      <sheetName val="sep"/>
      <sheetName val="oct"/>
      <sheetName val="nov"/>
      <sheetName val="dec"/>
      <sheetName val="Sample ASP Intervention Datab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4:R53" totalsRowShown="0" headerRowDxfId="154" dataDxfId="152" headerRowBorderDxfId="153" tableBorderDxfId="151" totalsRowBorderDxfId="150">
  <autoFilter ref="A4:R53" xr:uid="{00000000-0009-0000-0100-000003000000}"/>
  <tableColumns count="18">
    <tableColumn id="1" xr3:uid="{00000000-0010-0000-0000-000001000000}" name="Antimicrobials" dataDxfId="149"/>
    <tableColumn id="2" xr3:uid="{00000000-0010-0000-0000-000002000000}" name="Jan" dataDxfId="148">
      <calculatedColumnFormula>'DOT by Month'!B6/(VLOOKUP(B$4,PD!$E$3:$F$14,2,FALSE))*1000</calculatedColumnFormula>
    </tableColumn>
    <tableColumn id="3" xr3:uid="{00000000-0010-0000-0000-000003000000}" name="Feb" dataDxfId="147">
      <calculatedColumnFormula>'DOT by Month'!C6/(VLOOKUP(C$4,PD!$E$3:$F$14,2,FALSE))*1000</calculatedColumnFormula>
    </tableColumn>
    <tableColumn id="4" xr3:uid="{00000000-0010-0000-0000-000004000000}" name="Mar" dataDxfId="146">
      <calculatedColumnFormula>'DOT by Month'!D6/(VLOOKUP(D$4,PD!$E$3:$F$14,2,FALSE))*1000</calculatedColumnFormula>
    </tableColumn>
    <tableColumn id="5" xr3:uid="{00000000-0010-0000-0000-000005000000}" name="Apr" dataDxfId="145">
      <calculatedColumnFormula>'DOT by Month'!E6/(VLOOKUP(E$4,PD!$E$3:$F$14,2,FALSE))*1000</calculatedColumnFormula>
    </tableColumn>
    <tableColumn id="6" xr3:uid="{00000000-0010-0000-0000-000006000000}" name="May" dataDxfId="144">
      <calculatedColumnFormula>'DOT by Month'!F6/(VLOOKUP(F$4,PD!$E$3:$F$14,2,FALSE))*1000</calculatedColumnFormula>
    </tableColumn>
    <tableColumn id="7" xr3:uid="{00000000-0010-0000-0000-000007000000}" name="Jun" dataDxfId="143">
      <calculatedColumnFormula>'DOT by Month'!G6/(VLOOKUP(G$4,PD!$E$3:$F$14,2,FALSE))*1000</calculatedColumnFormula>
    </tableColumn>
    <tableColumn id="9" xr3:uid="{00000000-0010-0000-0000-000009000000}" name="Jul" dataDxfId="142">
      <calculatedColumnFormula>'DOT by Month'!H6/(VLOOKUP(H$4,PD!$E$3:$F$14,2,FALSE))*1000</calculatedColumnFormula>
    </tableColumn>
    <tableColumn id="10" xr3:uid="{00000000-0010-0000-0000-00000A000000}" name="Aug" dataDxfId="141">
      <calculatedColumnFormula>'DOT by Month'!I6/(VLOOKUP(I$4,PD!$E$3:$F$14,2,FALSE))*1000</calculatedColumnFormula>
    </tableColumn>
    <tableColumn id="11" xr3:uid="{00000000-0010-0000-0000-00000B000000}" name="Sep" dataDxfId="140">
      <calculatedColumnFormula>'DOT by Month'!J6/(VLOOKUP(J$4,PD!$E$3:$F$14,2,FALSE))*1000</calculatedColumnFormula>
    </tableColumn>
    <tableColumn id="12" xr3:uid="{00000000-0010-0000-0000-00000C000000}" name="Oct" dataDxfId="139">
      <calculatedColumnFormula>'DOT by Month'!K6/(VLOOKUP(K$4,PD!$E$3:$F$14,2,FALSE))*1000</calculatedColumnFormula>
    </tableColumn>
    <tableColumn id="13" xr3:uid="{00000000-0010-0000-0000-00000D000000}" name="Nov" dataDxfId="138">
      <calculatedColumnFormula>'DOT by Month'!L6/(VLOOKUP(L$4,PD!$E$3:$F$14,2,FALSE))*1000</calculatedColumnFormula>
    </tableColumn>
    <tableColumn id="14" xr3:uid="{00000000-0010-0000-0000-00000E000000}" name="Dec" dataDxfId="137">
      <calculatedColumnFormula>'DOT by Month'!M6/(VLOOKUP(M$4,PD!$E$3:$F$14,2,FALSE))*1000</calculatedColumnFormula>
    </tableColumn>
    <tableColumn id="8" xr3:uid="{00000000-0010-0000-0000-000008000000}" name="Quarter 1" dataDxfId="136">
      <calculatedColumnFormula>(SUM('DOT by Month'!B6:D6))/(SUM(PD!$F$3:$F$5))*1000</calculatedColumnFormula>
    </tableColumn>
    <tableColumn id="15" xr3:uid="{00000000-0010-0000-0000-00000F000000}" name="Quarter 2" dataDxfId="135">
      <calculatedColumnFormula>(SUM('DOT by Month'!E6:G6))/(SUM(PD!$F$6:$F$8))*1000</calculatedColumnFormula>
    </tableColumn>
    <tableColumn id="16" xr3:uid="{00000000-0010-0000-0000-000010000000}" name="Quarter 3" dataDxfId="134">
      <calculatedColumnFormula>(SUM('DOT by Month'!H6:J6))/(SUM(PD!$F$9:$F$11))*1000</calculatedColumnFormula>
    </tableColumn>
    <tableColumn id="17" xr3:uid="{00000000-0010-0000-0000-000011000000}" name="Quarter 4" dataDxfId="133">
      <calculatedColumnFormula>(SUM('DOT by Month'!K6:M6))/(SUM(PD!$F$12:$F$14))*1000</calculatedColumnFormula>
    </tableColumn>
    <tableColumn id="18" xr3:uid="{00000000-0010-0000-0000-000012000000}" name="Annual Rate" dataDxfId="132">
      <calculatedColumnFormula>'DOT by Month'!N6/PD!$F$15*1000</calculatedColumnFormula>
    </tableColumn>
  </tableColumns>
  <tableStyleInfo name="TableStyleMedium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CA9A416B-18CD-C44C-911B-6F982F35DBD3}" name="jan_29" displayName="jan_29" ref="A2:H10" totalsRowShown="0" headerRowDxfId="43" dataDxfId="42" tableBorderDxfId="41">
  <autoFilter ref="A2:H10" xr:uid="{CA9A416B-18CD-C44C-911B-6F982F35DBD3}"/>
  <tableColumns count="8">
    <tableColumn id="1" xr3:uid="{EC7EBBF3-C8B7-8947-9683-D9A5971B3918}" name="Patient" dataDxfId="40"/>
    <tableColumn id="2" xr3:uid="{D7BD3FCB-B45C-0F40-BBD0-4B82F924C4E9}" name="MRN" dataDxfId="39"/>
    <tableColumn id="3" xr3:uid="{07778F2E-29FC-7848-BB10-C4C044442CC4}" name="Antibiotic" dataDxfId="38"/>
    <tableColumn id="4" xr3:uid="{2F3F7EF7-A8F1-AB4F-BAE9-5CE33F1344B7}" name="Indication" dataDxfId="37"/>
    <tableColumn id="5" xr3:uid="{D6188D08-A6FA-9F46-800E-92DFF6061463}" name="Prescriber" dataDxfId="36"/>
    <tableColumn id="6" xr3:uid="{42639248-C72A-6446-A1AC-5BCF2599B389}" name="Start Date" dataDxfId="35"/>
    <tableColumn id="7" xr3:uid="{3B5074D9-075C-6446-90DA-93D88BEAEBE0}" name="Stop Date" dataDxfId="34"/>
    <tableColumn id="8" xr3:uid="{4A554E19-6AC9-3D48-986E-8EBF650B6C71}" name="DOT" dataDxfId="33"/>
  </tableColumns>
  <tableStyleInfo name="TableStyleLight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105419EF-9C93-5644-A2D6-52BB967A2774}" name="jan_30" displayName="jan_30" ref="A2:H10" totalsRowShown="0" headerRowDxfId="32" dataDxfId="31" tableBorderDxfId="30">
  <autoFilter ref="A2:H10" xr:uid="{105419EF-9C93-5644-A2D6-52BB967A2774}"/>
  <tableColumns count="8">
    <tableColumn id="1" xr3:uid="{BB9D4289-3D02-284E-970B-0C49D5FCFAB1}" name="Patient" dataDxfId="29"/>
    <tableColumn id="2" xr3:uid="{DE8894E3-2F57-9245-B3C7-72B680887502}" name="MRN" dataDxfId="28"/>
    <tableColumn id="3" xr3:uid="{EFCBA96A-D0E1-9946-8AC2-4C86EFD63610}" name="Antibiotic" dataDxfId="27"/>
    <tableColumn id="4" xr3:uid="{A77847EA-5227-7844-B88E-8073FC116262}" name="Indication" dataDxfId="26"/>
    <tableColumn id="5" xr3:uid="{BD62C348-3705-C442-8D31-C6B323664B83}" name="Prescriber" dataDxfId="25"/>
    <tableColumn id="6" xr3:uid="{90E1AB7F-D548-9849-BD44-D8D4CCFA98E7}" name="Start Date" dataDxfId="24"/>
    <tableColumn id="7" xr3:uid="{49E13EF7-9159-1246-B19F-2C9D25193131}" name="Stop Date" dataDxfId="23"/>
    <tableColumn id="8" xr3:uid="{894416D2-184A-B14A-A841-9D6690E2E35A}" name="DOT" dataDxfId="22"/>
  </tableColumns>
  <tableStyleInfo name="TableStyleLight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DD28891B-1E41-8741-BD07-A010A615D672}" name="jan_31" displayName="jan_31" ref="A2:H10" totalsRowShown="0" headerRowDxfId="21" dataDxfId="20" tableBorderDxfId="19">
  <autoFilter ref="A2:H10" xr:uid="{DD28891B-1E41-8741-BD07-A010A615D672}"/>
  <tableColumns count="8">
    <tableColumn id="1" xr3:uid="{6937B871-816C-D641-8A44-738673BC17A0}" name="Patient" dataDxfId="18"/>
    <tableColumn id="2" xr3:uid="{8FB2EFCF-863C-734B-A759-7F551AA07FC1}" name="MRN" dataDxfId="17"/>
    <tableColumn id="3" xr3:uid="{8F62B6EB-F960-7747-A75B-17FD696AF186}" name="Antibiotic" dataDxfId="16"/>
    <tableColumn id="4" xr3:uid="{D79F174E-1289-1340-85ED-2342D176C389}" name="Indication" dataDxfId="15"/>
    <tableColumn id="5" xr3:uid="{2992AC02-2506-ED4E-BDD8-84C65F8AB219}" name="Prescriber" dataDxfId="14"/>
    <tableColumn id="6" xr3:uid="{27209C98-46CA-3C4A-BA04-40449929AB8F}" name="Start Date" dataDxfId="13"/>
    <tableColumn id="7" xr3:uid="{76AC0449-DEAF-A446-9258-E5251418F8B6}" name="Stop Date" dataDxfId="12"/>
    <tableColumn id="8" xr3:uid="{9A98427B-D500-A943-92BC-71F0D5F1BB3E}" name="DOT" dataDxfId="11"/>
  </tableColumns>
  <tableStyleInfo name="TableStyleLight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963EDB78-05BD-EB4D-AE1B-480056E3EFDA}" name="jan_32" displayName="jan_32" ref="A2:H10" totalsRowShown="0" headerRowDxfId="10" dataDxfId="9" tableBorderDxfId="8">
  <autoFilter ref="A2:H10" xr:uid="{963EDB78-05BD-EB4D-AE1B-480056E3EFDA}"/>
  <tableColumns count="8">
    <tableColumn id="1" xr3:uid="{AB081274-C66A-F74E-BADE-F4C5A7A33DC8}" name="Patient" dataDxfId="7"/>
    <tableColumn id="2" xr3:uid="{E641B04E-ED77-A045-9EB3-9A0D200A365E}" name="MRN" dataDxfId="6"/>
    <tableColumn id="3" xr3:uid="{CED3E614-6956-214E-9493-67B0025E1CC4}" name="Antibiotic" dataDxfId="5"/>
    <tableColumn id="4" xr3:uid="{EC8D6E5E-E747-4840-85B3-2D808551CAEC}" name="Indication" dataDxfId="4"/>
    <tableColumn id="5" xr3:uid="{39BDD765-3A2E-C746-8EA9-0B2CC0A9CDFE}" name="Prescriber" dataDxfId="3"/>
    <tableColumn id="6" xr3:uid="{FBC5C138-49A5-6543-81C7-AE012B1538B7}" name="Start Date" dataDxfId="2"/>
    <tableColumn id="7" xr3:uid="{F0FCB8A6-E3BD-534C-8E2B-934A1A0C55C3}" name="Stop Date" dataDxfId="1"/>
    <tableColumn id="8" xr3:uid="{282F5175-E8CA-D349-9045-83AF8BC70924}" name="DOT" dataDxfId="0"/>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88F73F7-043D-A543-8B9F-AE1B9D4F7EE8}" name="jan" displayName="jan" ref="A2:H10" totalsRowShown="0" headerRowDxfId="131" dataDxfId="130" tableBorderDxfId="129">
  <autoFilter ref="A2:H10" xr:uid="{00000000-0009-0000-0100-000002000000}"/>
  <tableColumns count="8">
    <tableColumn id="1" xr3:uid="{B15F6725-69A1-894C-A857-9BF49E6596FD}" name="Patient" dataDxfId="128"/>
    <tableColumn id="2" xr3:uid="{85965902-F740-8243-8166-B0D604484A75}" name="MRN" dataDxfId="127"/>
    <tableColumn id="3" xr3:uid="{FE2ED456-65F6-6647-9159-C48029CEF216}" name="Antibiotic" dataDxfId="126"/>
    <tableColumn id="4" xr3:uid="{3BBACD6D-CB61-814F-9103-FF66C021CF02}" name="Indication" dataDxfId="125"/>
    <tableColumn id="5" xr3:uid="{02567624-DB9D-DA4E-8BE3-657EAAB31A27}" name="Prescriber" dataDxfId="124"/>
    <tableColumn id="6" xr3:uid="{44B20C9E-ADFA-5244-A40F-B5035DB614AF}" name="Start Date" dataDxfId="123"/>
    <tableColumn id="7" xr3:uid="{E5A94655-723D-434B-BD6E-D5A21FA25609}" name="Stop Date" dataDxfId="122"/>
    <tableColumn id="8" xr3:uid="{06DB7D8F-3184-8F46-B658-723685EE9A92}" name="DOT" dataDxfId="121"/>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F95FC38-BB35-564A-8470-71816B4EA4B8}" name="jan_22" displayName="jan_22" ref="A2:H10" totalsRowShown="0" headerRowDxfId="120" dataDxfId="119" tableBorderDxfId="118">
  <autoFilter ref="A2:H10" xr:uid="{6F95FC38-BB35-564A-8470-71816B4EA4B8}"/>
  <tableColumns count="8">
    <tableColumn id="1" xr3:uid="{8ECC05E9-C2D2-A64F-A05E-FB456EBAB2F2}" name="Patient" dataDxfId="117"/>
    <tableColumn id="2" xr3:uid="{4D890878-07D4-A344-B227-8B20BF591346}" name="MRN" dataDxfId="116"/>
    <tableColumn id="3" xr3:uid="{D3CA8B57-6977-E543-9F31-71DF913764EF}" name="Antibiotic" dataDxfId="115"/>
    <tableColumn id="4" xr3:uid="{33251C01-9ACE-2C4A-82F6-DFEE963B111C}" name="Indication" dataDxfId="114"/>
    <tableColumn id="5" xr3:uid="{40FC66BB-BC74-6B42-B6EB-DBFD6F8F0649}" name="Prescriber" dataDxfId="113"/>
    <tableColumn id="6" xr3:uid="{157D83F2-5406-F74D-8BD1-75CCF518F650}" name="Start Date" dataDxfId="112"/>
    <tableColumn id="7" xr3:uid="{36DBD222-BC13-EB41-86AB-4876783F376C}" name="Stop Date" dataDxfId="111"/>
    <tableColumn id="8" xr3:uid="{B700EEF5-3727-5A49-B87B-40A8E8A060B7}" name="DOT" dataDxfId="110"/>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B86170F-D86A-634F-A7EF-C3D7ACC125E7}" name="jan_21" displayName="jan_21" ref="A2:H10" totalsRowShown="0" headerRowDxfId="109" dataDxfId="108" tableBorderDxfId="107">
  <autoFilter ref="A2:H10" xr:uid="{6B86170F-D86A-634F-A7EF-C3D7ACC125E7}"/>
  <tableColumns count="8">
    <tableColumn id="1" xr3:uid="{ED3A03EF-8B2F-B044-8A9C-CF7049BEDB5E}" name="Patient" dataDxfId="106"/>
    <tableColumn id="2" xr3:uid="{E0571AE0-20A9-374F-9E75-36AAB642ED97}" name="MRN" dataDxfId="105"/>
    <tableColumn id="3" xr3:uid="{5B7D8595-7D67-0343-A7E4-9885DF55C523}" name="Antibiotic" dataDxfId="104"/>
    <tableColumn id="4" xr3:uid="{ED34EC88-9554-3A4F-9726-EBD3899EC150}" name="Indication" dataDxfId="103"/>
    <tableColumn id="5" xr3:uid="{A54FB84B-7EA3-8F4D-97D6-E11B4A7E9CC4}" name="Prescriber" dataDxfId="102"/>
    <tableColumn id="6" xr3:uid="{645026BA-6F5A-E642-A4D6-468E0FB4000F}" name="Start Date" dataDxfId="101"/>
    <tableColumn id="7" xr3:uid="{9FE8B09F-9D90-8140-93AC-9D01999F6DB2}" name="Stop Date" dataDxfId="100"/>
    <tableColumn id="8" xr3:uid="{49C7B7CD-D6A9-6F4F-8331-8A3FE5341CD7}" name="DOT" dataDxfId="99"/>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43232DE-B6BD-B747-941A-2CE4A00D3FD0}" name="jan_23" displayName="jan_23" ref="A2:H10" totalsRowShown="0" headerRowDxfId="98" dataDxfId="97" tableBorderDxfId="96">
  <autoFilter ref="A2:H10" xr:uid="{A43232DE-B6BD-B747-941A-2CE4A00D3FD0}"/>
  <tableColumns count="8">
    <tableColumn id="1" xr3:uid="{092A6BFB-9B84-904F-A945-15E86D972685}" name="Patient" dataDxfId="95"/>
    <tableColumn id="2" xr3:uid="{6B3D3DCB-697C-054A-8B01-778F00CE3DEB}" name="MRN" dataDxfId="94"/>
    <tableColumn id="3" xr3:uid="{851BF067-D248-B74C-9331-93B8325102D8}" name="Antibiotic" dataDxfId="93"/>
    <tableColumn id="4" xr3:uid="{DE0A3A37-65C4-4F48-A7AF-8DEDA6F65604}" name="Indication" dataDxfId="92"/>
    <tableColumn id="5" xr3:uid="{F1DA6CC8-732B-0B4F-8B45-D43DC6DB722B}" name="Prescriber" dataDxfId="91"/>
    <tableColumn id="6" xr3:uid="{EF47DBB0-FFC2-1C48-BFD2-163FC344D96A}" name="Start Date" dataDxfId="90"/>
    <tableColumn id="7" xr3:uid="{542094DE-B06A-604C-8344-C6460B5C9C2A}" name="Stop Date" dataDxfId="89"/>
    <tableColumn id="8" xr3:uid="{9006BE0E-733F-704C-83CB-7C2E4BD25CC8}" name="DOT" dataDxfId="88"/>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9B60223E-A498-AD4C-A9F4-C2781D565807}" name="jan_25" displayName="jan_25" ref="A2:H10" totalsRowShown="0" headerRowDxfId="87" dataDxfId="86" tableBorderDxfId="85">
  <autoFilter ref="A2:H10" xr:uid="{9B60223E-A498-AD4C-A9F4-C2781D565807}"/>
  <tableColumns count="8">
    <tableColumn id="1" xr3:uid="{F7150A2B-5878-8C48-81C7-09A92F5BE7AE}" name="Patient" dataDxfId="84"/>
    <tableColumn id="2" xr3:uid="{72FEEDD7-6CCA-7F4D-B387-45A26CEB3A31}" name="MRN" dataDxfId="83"/>
    <tableColumn id="3" xr3:uid="{0F1946AB-6307-6247-A729-AD8F297A8832}" name="Antibiotic" dataDxfId="82"/>
    <tableColumn id="4" xr3:uid="{59C8B029-D26F-3D41-8B21-6B4CDA04A966}" name="Indication" dataDxfId="81"/>
    <tableColumn id="5" xr3:uid="{FF4A5A5F-BE52-0443-8274-B071163029D4}" name="Prescriber" dataDxfId="80"/>
    <tableColumn id="6" xr3:uid="{BFF5E390-3197-474D-9A3A-F490CC406D79}" name="Start Date" dataDxfId="79"/>
    <tableColumn id="7" xr3:uid="{C480CE71-A3F1-3244-9F55-D818411C4869}" name="Stop Date" dataDxfId="78"/>
    <tableColumn id="8" xr3:uid="{E2664723-AE2E-DF40-A5C6-674773D5BEDC}" name="DOT" dataDxfId="77"/>
  </tableColumns>
  <tableStyleInfo name="TableStyleLight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9B192A0-A3B4-3B4D-AB6F-7E586A58198A}" name="jan_26" displayName="jan_26" ref="A2:H10" totalsRowShown="0" headerRowDxfId="76" dataDxfId="75" tableBorderDxfId="74">
  <autoFilter ref="A2:H10" xr:uid="{09B192A0-A3B4-3B4D-AB6F-7E586A58198A}"/>
  <tableColumns count="8">
    <tableColumn id="1" xr3:uid="{93861A0D-E0A2-4949-B14A-73C672487072}" name="Patient" dataDxfId="73"/>
    <tableColumn id="2" xr3:uid="{18E1507D-48DB-A548-98D1-01D2591AC82A}" name="MRN" dataDxfId="72"/>
    <tableColumn id="3" xr3:uid="{F837914D-CF45-074C-943D-379AADFDA13A}" name="Antibiotic" dataDxfId="71"/>
    <tableColumn id="4" xr3:uid="{11F82089-123F-4249-A065-5EA662FCD2A2}" name="Indication" dataDxfId="70"/>
    <tableColumn id="5" xr3:uid="{6A08C807-E10D-AA46-A1E9-595A00E49040}" name="Prescriber" dataDxfId="69"/>
    <tableColumn id="6" xr3:uid="{B4C5D66D-4B1F-5B4A-8F3F-594CE2BF4A5C}" name="Start Date" dataDxfId="68"/>
    <tableColumn id="7" xr3:uid="{1FAE1320-36BD-6C4E-A6D3-7C67445D31A8}" name="Stop Date" dataDxfId="67"/>
    <tableColumn id="8" xr3:uid="{A51DDB73-83D4-244A-A7A9-831DFF2E819C}" name="DOT" dataDxfId="66"/>
  </tableColumns>
  <tableStyleInfo name="TableStyleLight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A2FB75D7-DE8B-7240-8E47-1B92E10C565A}" name="jan_27" displayName="jan_27" ref="A2:H10" totalsRowShown="0" headerRowDxfId="65" dataDxfId="64" tableBorderDxfId="63">
  <autoFilter ref="A2:H10" xr:uid="{A2FB75D7-DE8B-7240-8E47-1B92E10C565A}"/>
  <tableColumns count="8">
    <tableColumn id="1" xr3:uid="{FF0BCCEF-C83B-CA4D-8444-C25AE9B250EC}" name="Patient" dataDxfId="62"/>
    <tableColumn id="2" xr3:uid="{D905AFAA-80A2-534B-A900-F3E8E43B6EF6}" name="MRN" dataDxfId="61"/>
    <tableColumn id="3" xr3:uid="{20CD41A3-1858-DE47-A17D-8FC3B921C7AF}" name="Antibiotic" dataDxfId="60"/>
    <tableColumn id="4" xr3:uid="{0EB4A74C-803E-CA46-B5D0-8A0F85D8B6CD}" name="Indication" dataDxfId="59"/>
    <tableColumn id="5" xr3:uid="{00F66C79-C44C-AD4E-BE27-8C10FF12B1FD}" name="Prescriber" dataDxfId="58"/>
    <tableColumn id="6" xr3:uid="{BE49F66E-86E4-3945-96D3-CB6CFE8FD230}" name="Start Date" dataDxfId="57"/>
    <tableColumn id="7" xr3:uid="{FC7DD0C9-12E6-9047-AAD6-3CBF61EFAD92}" name="Stop Date" dataDxfId="56"/>
    <tableColumn id="8" xr3:uid="{721D70F1-DDF0-7344-8B5E-301981BCA72F}" name="DOT" dataDxfId="55"/>
  </tableColumns>
  <tableStyleInfo name="TableStyleLight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BA6D42DA-3068-E14D-9212-C9317725907A}" name="jan_28" displayName="jan_28" ref="A2:H10" totalsRowShown="0" headerRowDxfId="54" dataDxfId="53" tableBorderDxfId="52">
  <autoFilter ref="A2:H10" xr:uid="{BA6D42DA-3068-E14D-9212-C9317725907A}"/>
  <tableColumns count="8">
    <tableColumn id="1" xr3:uid="{C9DF1BAF-77B0-B44D-98C6-E4A40CE98020}" name="Patient" dataDxfId="51"/>
    <tableColumn id="2" xr3:uid="{A926E2B9-4C2B-E44F-9F03-4F060E382D8D}" name="MRN" dataDxfId="50"/>
    <tableColumn id="3" xr3:uid="{9581987D-1E7D-AE46-B0E9-304C1AC87CAE}" name="Antibiotic" dataDxfId="49"/>
    <tableColumn id="4" xr3:uid="{3E4DDDC4-02E0-3C4F-992C-5419D01B4AC3}" name="Indication" dataDxfId="48"/>
    <tableColumn id="5" xr3:uid="{D07155F9-9A79-4841-9180-397F84FA7DD3}" name="Prescriber" dataDxfId="47"/>
    <tableColumn id="6" xr3:uid="{2A48E477-B88B-1843-A517-5BCB7A641902}" name="Start Date" dataDxfId="46"/>
    <tableColumn id="7" xr3:uid="{81CAD283-6216-ED44-8582-30650204166B}" name="Stop Date" dataDxfId="45"/>
    <tableColumn id="8" xr3:uid="{03C6E7B8-F7E6-F54D-8D77-F053B003766E}" name="DOT" dataDxfId="44"/>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D13D4-A7AD-4F47-8A9F-EF747E3F1020}">
  <dimension ref="A1:A22"/>
  <sheetViews>
    <sheetView tabSelected="1" workbookViewId="0">
      <selection activeCell="C7" sqref="C7"/>
    </sheetView>
  </sheetViews>
  <sheetFormatPr baseColWidth="10" defaultRowHeight="15" x14ac:dyDescent="0.2"/>
  <cols>
    <col min="1" max="1" width="151.33203125" customWidth="1"/>
  </cols>
  <sheetData>
    <row r="1" spans="1:1" s="22" customFormat="1" ht="22" thickBot="1" x14ac:dyDescent="0.3">
      <c r="A1" s="65" t="s">
        <v>168</v>
      </c>
    </row>
    <row r="2" spans="1:1" ht="16" x14ac:dyDescent="0.2">
      <c r="A2" s="75" t="s">
        <v>160</v>
      </c>
    </row>
    <row r="3" spans="1:1" ht="16" x14ac:dyDescent="0.2">
      <c r="A3" s="76" t="s">
        <v>126</v>
      </c>
    </row>
    <row r="4" spans="1:1" s="22" customFormat="1" ht="32" x14ac:dyDescent="0.2">
      <c r="A4" s="76" t="s">
        <v>161</v>
      </c>
    </row>
    <row r="5" spans="1:1" ht="32" x14ac:dyDescent="0.2">
      <c r="A5" s="76" t="s">
        <v>125</v>
      </c>
    </row>
    <row r="6" spans="1:1" s="22" customFormat="1" ht="17" thickBot="1" x14ac:dyDescent="0.25">
      <c r="A6" s="77" t="s">
        <v>167</v>
      </c>
    </row>
    <row r="7" spans="1:1" s="22" customFormat="1" x14ac:dyDescent="0.2">
      <c r="A7" s="64"/>
    </row>
    <row r="8" spans="1:1" ht="16" thickBot="1" x14ac:dyDescent="0.25">
      <c r="A8" s="64"/>
    </row>
    <row r="9" spans="1:1" ht="16" x14ac:dyDescent="0.2">
      <c r="A9" s="72" t="s">
        <v>123</v>
      </c>
    </row>
    <row r="10" spans="1:1" ht="16" x14ac:dyDescent="0.2">
      <c r="A10" s="73" t="s">
        <v>124</v>
      </c>
    </row>
    <row r="11" spans="1:1" ht="16" customHeight="1" x14ac:dyDescent="0.2">
      <c r="A11" s="73" t="s">
        <v>133</v>
      </c>
    </row>
    <row r="12" spans="1:1" ht="32" x14ac:dyDescent="0.2">
      <c r="A12" s="73" t="s">
        <v>127</v>
      </c>
    </row>
    <row r="13" spans="1:1" ht="16" x14ac:dyDescent="0.2">
      <c r="A13" s="73" t="s">
        <v>128</v>
      </c>
    </row>
    <row r="14" spans="1:1" s="22" customFormat="1" ht="17" thickBot="1" x14ac:dyDescent="0.25">
      <c r="A14" s="74" t="s">
        <v>151</v>
      </c>
    </row>
    <row r="15" spans="1:1" s="22" customFormat="1" x14ac:dyDescent="0.2">
      <c r="A15" s="64"/>
    </row>
    <row r="16" spans="1:1" ht="16" thickBot="1" x14ac:dyDescent="0.25"/>
    <row r="17" spans="1:1" x14ac:dyDescent="0.2">
      <c r="A17" s="69" t="s">
        <v>129</v>
      </c>
    </row>
    <row r="18" spans="1:1" x14ac:dyDescent="0.2">
      <c r="A18" s="70" t="s">
        <v>150</v>
      </c>
    </row>
    <row r="19" spans="1:1" s="22" customFormat="1" x14ac:dyDescent="0.2">
      <c r="A19" s="70" t="s">
        <v>154</v>
      </c>
    </row>
    <row r="20" spans="1:1" s="22" customFormat="1" ht="16" customHeight="1" x14ac:dyDescent="0.2">
      <c r="A20" s="71" t="s">
        <v>134</v>
      </c>
    </row>
    <row r="21" spans="1:1" ht="32" x14ac:dyDescent="0.2">
      <c r="A21" s="80" t="s">
        <v>152</v>
      </c>
    </row>
    <row r="22" spans="1:1" ht="17" thickBot="1" x14ac:dyDescent="0.25">
      <c r="A22" s="81" t="s">
        <v>153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128AE-5C0A-EB4E-9CC9-01DCC71EA087}">
  <sheetPr>
    <tabColor theme="2" tint="-0.249977111117893"/>
  </sheetPr>
  <dimension ref="A1:J18"/>
  <sheetViews>
    <sheetView workbookViewId="0">
      <selection sqref="A1:D1"/>
    </sheetView>
  </sheetViews>
  <sheetFormatPr baseColWidth="10" defaultColWidth="9.1640625" defaultRowHeight="25.5" customHeight="1" x14ac:dyDescent="0.2"/>
  <cols>
    <col min="1" max="1" width="25.5" style="44" customWidth="1"/>
    <col min="2" max="2" width="19.33203125" style="44" customWidth="1"/>
    <col min="3" max="3" width="30.1640625" style="44" customWidth="1"/>
    <col min="4" max="4" width="26" style="44" customWidth="1"/>
    <col min="5" max="5" width="24" style="44" customWidth="1"/>
    <col min="6" max="7" width="19.5" style="44" customWidth="1"/>
    <col min="8" max="8" width="15.5" style="44" customWidth="1"/>
    <col min="9" max="9" width="33.1640625" style="44" customWidth="1"/>
    <col min="10" max="10" width="25.83203125" style="44" customWidth="1"/>
    <col min="11" max="16384" width="9.1640625" style="44"/>
  </cols>
  <sheetData>
    <row r="1" spans="1:10" ht="25.5" customHeight="1" x14ac:dyDescent="0.3">
      <c r="A1" s="103" t="s">
        <v>116</v>
      </c>
      <c r="B1" s="103"/>
      <c r="C1" s="103"/>
      <c r="D1" s="103"/>
      <c r="E1" s="43"/>
      <c r="F1" s="43"/>
      <c r="G1" s="43"/>
    </row>
    <row r="2" spans="1:10" ht="25.5" customHeight="1" x14ac:dyDescent="0.2">
      <c r="A2" s="50" t="s">
        <v>100</v>
      </c>
      <c r="B2" s="50" t="s">
        <v>101</v>
      </c>
      <c r="C2" s="50" t="s">
        <v>86</v>
      </c>
      <c r="D2" s="50" t="s">
        <v>102</v>
      </c>
      <c r="E2" s="50" t="s">
        <v>103</v>
      </c>
      <c r="F2" s="50" t="s">
        <v>104</v>
      </c>
      <c r="G2" s="50" t="s">
        <v>105</v>
      </c>
      <c r="H2" s="51" t="s">
        <v>106</v>
      </c>
    </row>
    <row r="3" spans="1:10" ht="25.5" customHeight="1" x14ac:dyDescent="0.2">
      <c r="A3" s="45"/>
      <c r="H3" s="49"/>
    </row>
    <row r="4" spans="1:10" ht="25.5" customHeight="1" x14ac:dyDescent="0.2">
      <c r="A4" s="45"/>
      <c r="H4" s="49"/>
    </row>
    <row r="5" spans="1:10" ht="25.5" customHeight="1" x14ac:dyDescent="0.2">
      <c r="A5" s="45"/>
      <c r="H5" s="49"/>
    </row>
    <row r="6" spans="1:10" ht="25.5" customHeight="1" x14ac:dyDescent="0.2">
      <c r="A6" s="45"/>
      <c r="F6" s="46"/>
      <c r="H6" s="49"/>
    </row>
    <row r="7" spans="1:10" ht="25.5" customHeight="1" x14ac:dyDescent="0.2">
      <c r="A7" s="45"/>
      <c r="H7" s="49"/>
    </row>
    <row r="8" spans="1:10" ht="25.5" customHeight="1" x14ac:dyDescent="0.2">
      <c r="A8" s="45"/>
      <c r="H8" s="49"/>
    </row>
    <row r="9" spans="1:10" ht="25.5" customHeight="1" x14ac:dyDescent="0.2">
      <c r="A9" s="45"/>
      <c r="H9" s="49"/>
    </row>
    <row r="10" spans="1:10" ht="25.5" customHeight="1" x14ac:dyDescent="0.2">
      <c r="A10" s="45"/>
      <c r="H10" s="49"/>
    </row>
    <row r="11" spans="1:10" ht="25.5" customHeight="1" x14ac:dyDescent="0.2">
      <c r="A11" s="45"/>
    </row>
    <row r="12" spans="1:10" ht="25.5" customHeight="1" x14ac:dyDescent="0.2">
      <c r="A12" s="45"/>
      <c r="H12" s="48"/>
      <c r="I12" s="48"/>
      <c r="J12" s="48"/>
    </row>
    <row r="13" spans="1:10" ht="25.5" customHeight="1" x14ac:dyDescent="0.2">
      <c r="G13" s="48"/>
      <c r="H13" s="48"/>
      <c r="I13" s="48"/>
      <c r="J13" s="48"/>
    </row>
    <row r="14" spans="1:10" ht="25.5" customHeight="1" x14ac:dyDescent="0.2">
      <c r="G14" s="48"/>
      <c r="H14" s="48"/>
      <c r="I14" s="48"/>
      <c r="J14" s="48"/>
    </row>
    <row r="15" spans="1:10" ht="25.5" customHeight="1" x14ac:dyDescent="0.2">
      <c r="G15" s="48"/>
      <c r="H15" s="48"/>
      <c r="I15" s="48"/>
      <c r="J15" s="48"/>
    </row>
    <row r="16" spans="1:10" ht="25.5" customHeight="1" x14ac:dyDescent="0.2">
      <c r="G16" s="48"/>
      <c r="H16" s="48"/>
      <c r="I16" s="48"/>
      <c r="J16" s="48"/>
    </row>
    <row r="17" spans="7:10" ht="25.5" customHeight="1" x14ac:dyDescent="0.2">
      <c r="G17" s="48"/>
      <c r="H17" s="48"/>
      <c r="I17" s="48"/>
      <c r="J17" s="48"/>
    </row>
    <row r="18" spans="7:10" ht="25.5" customHeight="1" x14ac:dyDescent="0.2">
      <c r="G18" s="48"/>
      <c r="H18" s="48"/>
      <c r="I18" s="48"/>
      <c r="J18" s="48"/>
    </row>
  </sheetData>
  <mergeCells count="1">
    <mergeCell ref="A1:D1"/>
  </mergeCell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37945-9745-A348-B3DC-0C039065EDEC}">
  <sheetPr>
    <tabColor theme="9" tint="0.79998168889431442"/>
  </sheetPr>
  <dimension ref="A1:J18"/>
  <sheetViews>
    <sheetView workbookViewId="0">
      <selection sqref="A1:D1"/>
    </sheetView>
  </sheetViews>
  <sheetFormatPr baseColWidth="10" defaultColWidth="9.1640625" defaultRowHeight="25.5" customHeight="1" x14ac:dyDescent="0.2"/>
  <cols>
    <col min="1" max="1" width="25.5" style="44" customWidth="1"/>
    <col min="2" max="2" width="19.33203125" style="44" customWidth="1"/>
    <col min="3" max="3" width="30.1640625" style="44" customWidth="1"/>
    <col min="4" max="4" width="26" style="44" customWidth="1"/>
    <col min="5" max="5" width="24" style="44" customWidth="1"/>
    <col min="6" max="7" width="19.5" style="44" customWidth="1"/>
    <col min="8" max="8" width="15.5" style="44" customWidth="1"/>
    <col min="9" max="9" width="33.1640625" style="44" customWidth="1"/>
    <col min="10" max="10" width="25.83203125" style="44" customWidth="1"/>
    <col min="11" max="16384" width="9.1640625" style="44"/>
  </cols>
  <sheetData>
    <row r="1" spans="1:10" ht="25.5" customHeight="1" x14ac:dyDescent="0.3">
      <c r="A1" s="104" t="s">
        <v>115</v>
      </c>
      <c r="B1" s="104"/>
      <c r="C1" s="104"/>
      <c r="D1" s="104"/>
      <c r="E1" s="43"/>
      <c r="F1" s="43"/>
      <c r="G1" s="43"/>
    </row>
    <row r="2" spans="1:10" ht="25.5" customHeight="1" x14ac:dyDescent="0.2">
      <c r="A2" s="50" t="s">
        <v>100</v>
      </c>
      <c r="B2" s="50" t="s">
        <v>101</v>
      </c>
      <c r="C2" s="50" t="s">
        <v>86</v>
      </c>
      <c r="D2" s="50" t="s">
        <v>102</v>
      </c>
      <c r="E2" s="50" t="s">
        <v>103</v>
      </c>
      <c r="F2" s="50" t="s">
        <v>104</v>
      </c>
      <c r="G2" s="50" t="s">
        <v>105</v>
      </c>
      <c r="H2" s="51" t="s">
        <v>106</v>
      </c>
    </row>
    <row r="3" spans="1:10" ht="25.5" customHeight="1" x14ac:dyDescent="0.2">
      <c r="A3" s="45"/>
      <c r="H3" s="49"/>
    </row>
    <row r="4" spans="1:10" ht="25.5" customHeight="1" x14ac:dyDescent="0.2">
      <c r="A4" s="45"/>
      <c r="H4" s="49"/>
    </row>
    <row r="5" spans="1:10" ht="25.5" customHeight="1" x14ac:dyDescent="0.2">
      <c r="A5" s="45"/>
      <c r="H5" s="49"/>
    </row>
    <row r="6" spans="1:10" ht="25.5" customHeight="1" x14ac:dyDescent="0.2">
      <c r="A6" s="45"/>
      <c r="F6" s="46"/>
      <c r="H6" s="49"/>
    </row>
    <row r="7" spans="1:10" ht="25.5" customHeight="1" x14ac:dyDescent="0.2">
      <c r="A7" s="45"/>
      <c r="H7" s="49"/>
    </row>
    <row r="8" spans="1:10" ht="25.5" customHeight="1" x14ac:dyDescent="0.2">
      <c r="A8" s="45"/>
      <c r="H8" s="49"/>
    </row>
    <row r="9" spans="1:10" ht="25.5" customHeight="1" x14ac:dyDescent="0.2">
      <c r="A9" s="45"/>
      <c r="H9" s="49"/>
    </row>
    <row r="10" spans="1:10" ht="25.5" customHeight="1" x14ac:dyDescent="0.2">
      <c r="A10" s="45"/>
      <c r="H10" s="49"/>
    </row>
    <row r="11" spans="1:10" ht="25.5" customHeight="1" x14ac:dyDescent="0.2">
      <c r="A11" s="45"/>
    </row>
    <row r="12" spans="1:10" ht="25.5" customHeight="1" x14ac:dyDescent="0.2">
      <c r="A12" s="45"/>
      <c r="H12" s="48"/>
      <c r="I12" s="48"/>
      <c r="J12" s="48"/>
    </row>
    <row r="13" spans="1:10" ht="25.5" customHeight="1" x14ac:dyDescent="0.2">
      <c r="A13" s="45"/>
      <c r="H13" s="48"/>
      <c r="I13" s="48"/>
      <c r="J13" s="48"/>
    </row>
    <row r="14" spans="1:10" ht="25.5" customHeight="1" x14ac:dyDescent="0.2">
      <c r="A14" s="45"/>
      <c r="H14" s="48"/>
      <c r="I14" s="48"/>
      <c r="J14" s="48"/>
    </row>
    <row r="15" spans="1:10" ht="25.5" customHeight="1" x14ac:dyDescent="0.2">
      <c r="A15" s="45"/>
      <c r="H15" s="48"/>
      <c r="I15" s="48"/>
      <c r="J15" s="48"/>
    </row>
    <row r="16" spans="1:10" ht="25.5" customHeight="1" x14ac:dyDescent="0.2">
      <c r="G16" s="48"/>
      <c r="H16" s="48"/>
      <c r="I16" s="48"/>
      <c r="J16" s="48"/>
    </row>
    <row r="17" spans="7:10" ht="25.5" customHeight="1" x14ac:dyDescent="0.2">
      <c r="G17" s="48"/>
      <c r="H17" s="48"/>
      <c r="I17" s="48"/>
      <c r="J17" s="48"/>
    </row>
    <row r="18" spans="7:10" ht="25.5" customHeight="1" x14ac:dyDescent="0.2">
      <c r="G18" s="48"/>
      <c r="H18" s="48"/>
      <c r="I18" s="48"/>
      <c r="J18" s="48"/>
    </row>
  </sheetData>
  <mergeCells count="1">
    <mergeCell ref="A1:D1"/>
  </mergeCell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17D1-42F5-F24C-A781-CDD16A0F0BA5}">
  <sheetPr>
    <tabColor theme="9" tint="0.39997558519241921"/>
  </sheetPr>
  <dimension ref="A1:J19"/>
  <sheetViews>
    <sheetView workbookViewId="0">
      <selection sqref="A1:D1"/>
    </sheetView>
  </sheetViews>
  <sheetFormatPr baseColWidth="10" defaultColWidth="9.1640625" defaultRowHeight="25.5" customHeight="1" x14ac:dyDescent="0.2"/>
  <cols>
    <col min="1" max="1" width="25.5" style="44" customWidth="1"/>
    <col min="2" max="2" width="19.33203125" style="44" customWidth="1"/>
    <col min="3" max="3" width="30.1640625" style="44" customWidth="1"/>
    <col min="4" max="4" width="26" style="44" customWidth="1"/>
    <col min="5" max="5" width="24" style="44" customWidth="1"/>
    <col min="6" max="7" width="19.5" style="44" customWidth="1"/>
    <col min="8" max="8" width="15.5" style="44" customWidth="1"/>
    <col min="9" max="9" width="33.1640625" style="44" customWidth="1"/>
    <col min="10" max="10" width="25.83203125" style="44" customWidth="1"/>
    <col min="11" max="16384" width="9.1640625" style="44"/>
  </cols>
  <sheetData>
    <row r="1" spans="1:10" ht="25.5" customHeight="1" x14ac:dyDescent="0.3">
      <c r="A1" s="105" t="s">
        <v>114</v>
      </c>
      <c r="B1" s="105"/>
      <c r="C1" s="105"/>
      <c r="D1" s="105"/>
      <c r="E1" s="43"/>
      <c r="F1" s="43"/>
      <c r="G1" s="43"/>
    </row>
    <row r="2" spans="1:10" ht="25.5" customHeight="1" x14ac:dyDescent="0.2">
      <c r="A2" s="50" t="s">
        <v>100</v>
      </c>
      <c r="B2" s="50" t="s">
        <v>101</v>
      </c>
      <c r="C2" s="50" t="s">
        <v>86</v>
      </c>
      <c r="D2" s="50" t="s">
        <v>102</v>
      </c>
      <c r="E2" s="50" t="s">
        <v>103</v>
      </c>
      <c r="F2" s="50" t="s">
        <v>104</v>
      </c>
      <c r="G2" s="50" t="s">
        <v>105</v>
      </c>
      <c r="H2" s="51" t="s">
        <v>106</v>
      </c>
    </row>
    <row r="3" spans="1:10" ht="25.5" customHeight="1" x14ac:dyDescent="0.2">
      <c r="A3" s="45"/>
      <c r="H3" s="49"/>
    </row>
    <row r="4" spans="1:10" ht="25.5" customHeight="1" x14ac:dyDescent="0.2">
      <c r="A4" s="45"/>
      <c r="H4" s="49"/>
    </row>
    <row r="5" spans="1:10" ht="25.5" customHeight="1" x14ac:dyDescent="0.2">
      <c r="A5" s="45"/>
      <c r="H5" s="49"/>
    </row>
    <row r="6" spans="1:10" ht="25.5" customHeight="1" x14ac:dyDescent="0.2">
      <c r="A6" s="45"/>
      <c r="F6" s="46"/>
      <c r="H6" s="49"/>
    </row>
    <row r="7" spans="1:10" ht="25.5" customHeight="1" x14ac:dyDescent="0.2">
      <c r="A7" s="45"/>
      <c r="H7" s="49"/>
    </row>
    <row r="8" spans="1:10" ht="25.5" customHeight="1" x14ac:dyDescent="0.2">
      <c r="A8" s="45"/>
      <c r="H8" s="49"/>
    </row>
    <row r="9" spans="1:10" ht="25.5" customHeight="1" x14ac:dyDescent="0.2">
      <c r="A9" s="45"/>
      <c r="H9" s="49"/>
    </row>
    <row r="10" spans="1:10" ht="25.5" customHeight="1" x14ac:dyDescent="0.2">
      <c r="A10" s="45"/>
      <c r="H10" s="49"/>
    </row>
    <row r="11" spans="1:10" ht="25.5" customHeight="1" x14ac:dyDescent="0.2">
      <c r="A11" s="45"/>
    </row>
    <row r="12" spans="1:10" ht="25.5" customHeight="1" x14ac:dyDescent="0.2">
      <c r="A12" s="45"/>
      <c r="H12" s="48"/>
      <c r="I12" s="48"/>
      <c r="J12" s="48"/>
    </row>
    <row r="13" spans="1:10" ht="25.5" customHeight="1" x14ac:dyDescent="0.2">
      <c r="A13" s="45"/>
      <c r="H13" s="48"/>
      <c r="I13" s="48"/>
      <c r="J13" s="48"/>
    </row>
    <row r="14" spans="1:10" ht="25.5" customHeight="1" x14ac:dyDescent="0.2">
      <c r="A14" s="45"/>
      <c r="H14" s="48"/>
      <c r="I14" s="48"/>
      <c r="J14" s="48"/>
    </row>
    <row r="15" spans="1:10" ht="25.5" customHeight="1" x14ac:dyDescent="0.2">
      <c r="A15" s="45"/>
      <c r="H15" s="48"/>
      <c r="I15" s="48"/>
      <c r="J15" s="48"/>
    </row>
    <row r="16" spans="1:10" ht="25.5" customHeight="1" x14ac:dyDescent="0.2">
      <c r="A16" s="45"/>
      <c r="H16" s="48"/>
      <c r="I16" s="48"/>
      <c r="J16" s="48"/>
    </row>
    <row r="17" spans="1:10" ht="25.5" customHeight="1" x14ac:dyDescent="0.2">
      <c r="A17" s="45"/>
      <c r="H17" s="48"/>
      <c r="I17" s="48"/>
      <c r="J17" s="48"/>
    </row>
    <row r="18" spans="1:10" ht="25.5" customHeight="1" x14ac:dyDescent="0.2">
      <c r="A18" s="45"/>
      <c r="H18" s="48"/>
      <c r="I18" s="48"/>
      <c r="J18" s="48"/>
    </row>
    <row r="19" spans="1:10" ht="25.5" customHeight="1" x14ac:dyDescent="0.2">
      <c r="A19" s="45"/>
    </row>
  </sheetData>
  <mergeCells count="1">
    <mergeCell ref="A1:D1"/>
  </mergeCell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2C072-2902-3443-BCEE-C0DF5A2DA4F7}">
  <sheetPr>
    <tabColor theme="9" tint="-0.249977111117893"/>
  </sheetPr>
  <dimension ref="A1:J18"/>
  <sheetViews>
    <sheetView workbookViewId="0">
      <selection sqref="A1:D1"/>
    </sheetView>
  </sheetViews>
  <sheetFormatPr baseColWidth="10" defaultColWidth="9.1640625" defaultRowHeight="25.5" customHeight="1" x14ac:dyDescent="0.2"/>
  <cols>
    <col min="1" max="1" width="25.5" style="44" customWidth="1"/>
    <col min="2" max="2" width="19.33203125" style="44" customWidth="1"/>
    <col min="3" max="3" width="30.1640625" style="44" customWidth="1"/>
    <col min="4" max="4" width="26" style="44" customWidth="1"/>
    <col min="5" max="5" width="24" style="44" customWidth="1"/>
    <col min="6" max="7" width="19.5" style="44" customWidth="1"/>
    <col min="8" max="8" width="15.5" style="44" customWidth="1"/>
    <col min="9" max="9" width="33.1640625" style="44" customWidth="1"/>
    <col min="10" max="10" width="25.83203125" style="44" customWidth="1"/>
    <col min="11" max="16384" width="9.1640625" style="44"/>
  </cols>
  <sheetData>
    <row r="1" spans="1:10" ht="25.5" customHeight="1" x14ac:dyDescent="0.3">
      <c r="A1" s="106" t="s">
        <v>113</v>
      </c>
      <c r="B1" s="106"/>
      <c r="C1" s="106"/>
      <c r="D1" s="106"/>
      <c r="E1" s="43"/>
      <c r="F1" s="43"/>
      <c r="G1" s="43"/>
    </row>
    <row r="2" spans="1:10" ht="25.5" customHeight="1" x14ac:dyDescent="0.2">
      <c r="A2" s="50" t="s">
        <v>100</v>
      </c>
      <c r="B2" s="50" t="s">
        <v>101</v>
      </c>
      <c r="C2" s="50" t="s">
        <v>86</v>
      </c>
      <c r="D2" s="50" t="s">
        <v>102</v>
      </c>
      <c r="E2" s="50" t="s">
        <v>103</v>
      </c>
      <c r="F2" s="50" t="s">
        <v>104</v>
      </c>
      <c r="G2" s="50" t="s">
        <v>105</v>
      </c>
      <c r="H2" s="51" t="s">
        <v>106</v>
      </c>
    </row>
    <row r="3" spans="1:10" ht="25.5" customHeight="1" x14ac:dyDescent="0.2">
      <c r="A3" s="45"/>
      <c r="H3" s="49"/>
    </row>
    <row r="4" spans="1:10" ht="25.5" customHeight="1" x14ac:dyDescent="0.2">
      <c r="A4" s="45"/>
      <c r="H4" s="49"/>
    </row>
    <row r="5" spans="1:10" ht="25.5" customHeight="1" x14ac:dyDescent="0.2">
      <c r="A5" s="45"/>
      <c r="H5" s="49"/>
    </row>
    <row r="6" spans="1:10" ht="25.5" customHeight="1" x14ac:dyDescent="0.2">
      <c r="A6" s="45"/>
      <c r="F6" s="46"/>
      <c r="H6" s="49"/>
    </row>
    <row r="7" spans="1:10" ht="25.5" customHeight="1" x14ac:dyDescent="0.2">
      <c r="A7" s="45"/>
      <c r="H7" s="49"/>
    </row>
    <row r="8" spans="1:10" ht="25.5" customHeight="1" x14ac:dyDescent="0.2">
      <c r="A8" s="45"/>
      <c r="H8" s="49"/>
    </row>
    <row r="9" spans="1:10" ht="25.5" customHeight="1" x14ac:dyDescent="0.2">
      <c r="A9" s="45"/>
      <c r="H9" s="49"/>
    </row>
    <row r="10" spans="1:10" ht="25.5" customHeight="1" x14ac:dyDescent="0.2">
      <c r="A10" s="45"/>
      <c r="H10" s="49"/>
    </row>
    <row r="12" spans="1:10" ht="25.5" customHeight="1" x14ac:dyDescent="0.2">
      <c r="G12" s="48"/>
      <c r="H12" s="48"/>
      <c r="I12" s="48"/>
      <c r="J12" s="48"/>
    </row>
    <row r="13" spans="1:10" ht="25.5" customHeight="1" x14ac:dyDescent="0.2">
      <c r="G13" s="48"/>
      <c r="H13" s="48"/>
      <c r="I13" s="48"/>
      <c r="J13" s="48"/>
    </row>
    <row r="14" spans="1:10" ht="25.5" customHeight="1" x14ac:dyDescent="0.2">
      <c r="G14" s="48"/>
      <c r="H14" s="48"/>
      <c r="I14" s="48"/>
      <c r="J14" s="48"/>
    </row>
    <row r="15" spans="1:10" ht="25.5" customHeight="1" x14ac:dyDescent="0.2">
      <c r="G15" s="48"/>
      <c r="H15" s="48"/>
      <c r="I15" s="48"/>
      <c r="J15" s="48"/>
    </row>
    <row r="16" spans="1:10" ht="25.5" customHeight="1" x14ac:dyDescent="0.2">
      <c r="G16" s="48"/>
      <c r="H16" s="48"/>
      <c r="I16" s="48"/>
      <c r="J16" s="48"/>
    </row>
    <row r="17" spans="7:10" ht="25.5" customHeight="1" x14ac:dyDescent="0.2">
      <c r="G17" s="48"/>
      <c r="H17" s="48"/>
      <c r="I17" s="48"/>
      <c r="J17" s="48"/>
    </row>
    <row r="18" spans="7:10" ht="25.5" customHeight="1" x14ac:dyDescent="0.2">
      <c r="G18" s="48"/>
      <c r="H18" s="48"/>
      <c r="I18" s="48"/>
      <c r="J18" s="48"/>
    </row>
  </sheetData>
  <mergeCells count="1">
    <mergeCell ref="A1:D1"/>
  </mergeCell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57499-705A-BD4E-9104-588119AA8531}">
  <sheetPr>
    <tabColor theme="5" tint="0.79998168889431442"/>
  </sheetPr>
  <dimension ref="A1:J18"/>
  <sheetViews>
    <sheetView workbookViewId="0">
      <selection sqref="A1:D1"/>
    </sheetView>
  </sheetViews>
  <sheetFormatPr baseColWidth="10" defaultColWidth="9.1640625" defaultRowHeight="25.5" customHeight="1" x14ac:dyDescent="0.2"/>
  <cols>
    <col min="1" max="1" width="25.5" style="44" customWidth="1"/>
    <col min="2" max="2" width="19.33203125" style="44" customWidth="1"/>
    <col min="3" max="3" width="30.1640625" style="44" customWidth="1"/>
    <col min="4" max="4" width="26" style="44" customWidth="1"/>
    <col min="5" max="5" width="24" style="44" customWidth="1"/>
    <col min="6" max="7" width="19.5" style="44" customWidth="1"/>
    <col min="8" max="8" width="15.5" style="44" customWidth="1"/>
    <col min="9" max="9" width="33.1640625" style="44" customWidth="1"/>
    <col min="10" max="10" width="25.83203125" style="44" customWidth="1"/>
    <col min="11" max="16384" width="9.1640625" style="44"/>
  </cols>
  <sheetData>
    <row r="1" spans="1:10" ht="25.5" customHeight="1" x14ac:dyDescent="0.3">
      <c r="A1" s="107" t="s">
        <v>112</v>
      </c>
      <c r="B1" s="107"/>
      <c r="C1" s="107"/>
      <c r="D1" s="107"/>
      <c r="E1" s="43"/>
      <c r="F1" s="43"/>
      <c r="G1" s="43"/>
    </row>
    <row r="2" spans="1:10" ht="25.5" customHeight="1" x14ac:dyDescent="0.2">
      <c r="A2" s="50" t="s">
        <v>100</v>
      </c>
      <c r="B2" s="50" t="s">
        <v>101</v>
      </c>
      <c r="C2" s="50" t="s">
        <v>86</v>
      </c>
      <c r="D2" s="50" t="s">
        <v>102</v>
      </c>
      <c r="E2" s="50" t="s">
        <v>103</v>
      </c>
      <c r="F2" s="50" t="s">
        <v>104</v>
      </c>
      <c r="G2" s="50" t="s">
        <v>105</v>
      </c>
      <c r="H2" s="51" t="s">
        <v>106</v>
      </c>
    </row>
    <row r="3" spans="1:10" ht="25.5" customHeight="1" x14ac:dyDescent="0.2">
      <c r="A3" s="45"/>
      <c r="H3" s="49"/>
    </row>
    <row r="4" spans="1:10" ht="25.5" customHeight="1" x14ac:dyDescent="0.2">
      <c r="A4" s="45"/>
      <c r="H4" s="49"/>
    </row>
    <row r="5" spans="1:10" ht="25.5" customHeight="1" x14ac:dyDescent="0.2">
      <c r="A5" s="45"/>
      <c r="H5" s="49"/>
    </row>
    <row r="6" spans="1:10" ht="25.5" customHeight="1" x14ac:dyDescent="0.2">
      <c r="A6" s="45"/>
      <c r="F6" s="46"/>
      <c r="H6" s="49"/>
    </row>
    <row r="7" spans="1:10" ht="25.5" customHeight="1" x14ac:dyDescent="0.2">
      <c r="A7" s="45"/>
      <c r="H7" s="49"/>
    </row>
    <row r="8" spans="1:10" ht="25.5" customHeight="1" x14ac:dyDescent="0.2">
      <c r="A8" s="45"/>
      <c r="H8" s="49"/>
    </row>
    <row r="9" spans="1:10" ht="25.5" customHeight="1" x14ac:dyDescent="0.2">
      <c r="A9" s="45"/>
      <c r="H9" s="49"/>
    </row>
    <row r="10" spans="1:10" ht="25.5" customHeight="1" x14ac:dyDescent="0.2">
      <c r="A10" s="45"/>
      <c r="H10" s="49"/>
    </row>
    <row r="12" spans="1:10" ht="25.5" customHeight="1" x14ac:dyDescent="0.2">
      <c r="G12" s="48"/>
      <c r="H12" s="48"/>
      <c r="I12" s="48"/>
      <c r="J12" s="48"/>
    </row>
    <row r="13" spans="1:10" ht="25.5" customHeight="1" x14ac:dyDescent="0.2">
      <c r="G13" s="48"/>
      <c r="H13" s="48"/>
      <c r="I13" s="48"/>
      <c r="J13" s="48"/>
    </row>
    <row r="14" spans="1:10" ht="25.5" customHeight="1" x14ac:dyDescent="0.2">
      <c r="G14" s="48"/>
      <c r="H14" s="48"/>
      <c r="I14" s="48"/>
      <c r="J14" s="48"/>
    </row>
    <row r="15" spans="1:10" ht="25.5" customHeight="1" x14ac:dyDescent="0.2">
      <c r="G15" s="48"/>
      <c r="H15" s="48"/>
      <c r="I15" s="48"/>
      <c r="J15" s="48"/>
    </row>
    <row r="16" spans="1:10" ht="25.5" customHeight="1" x14ac:dyDescent="0.2">
      <c r="G16" s="48"/>
      <c r="H16" s="48"/>
      <c r="I16" s="48"/>
      <c r="J16" s="48"/>
    </row>
    <row r="17" spans="7:10" ht="25.5" customHeight="1" x14ac:dyDescent="0.2">
      <c r="G17" s="48"/>
      <c r="H17" s="48"/>
      <c r="I17" s="48"/>
      <c r="J17" s="48"/>
    </row>
    <row r="18" spans="7:10" ht="25.5" customHeight="1" x14ac:dyDescent="0.2">
      <c r="G18" s="48"/>
      <c r="H18" s="48"/>
      <c r="I18" s="48"/>
      <c r="J18" s="48"/>
    </row>
  </sheetData>
  <mergeCells count="1">
    <mergeCell ref="A1:D1"/>
  </mergeCell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E1F34-D0F1-8342-A06D-21A71536CA4F}">
  <sheetPr>
    <tabColor theme="5" tint="0.39997558519241921"/>
  </sheetPr>
  <dimension ref="A1:J18"/>
  <sheetViews>
    <sheetView workbookViewId="0">
      <selection sqref="A1:D1"/>
    </sheetView>
  </sheetViews>
  <sheetFormatPr baseColWidth="10" defaultColWidth="9.1640625" defaultRowHeight="25.5" customHeight="1" x14ac:dyDescent="0.2"/>
  <cols>
    <col min="1" max="1" width="25.5" style="44" customWidth="1"/>
    <col min="2" max="2" width="19.33203125" style="44" customWidth="1"/>
    <col min="3" max="3" width="30.1640625" style="44" customWidth="1"/>
    <col min="4" max="4" width="26" style="44" customWidth="1"/>
    <col min="5" max="5" width="24" style="44" customWidth="1"/>
    <col min="6" max="7" width="19.5" style="44" customWidth="1"/>
    <col min="8" max="8" width="15.5" style="44" customWidth="1"/>
    <col min="9" max="9" width="33.1640625" style="44" customWidth="1"/>
    <col min="10" max="10" width="25.83203125" style="44" customWidth="1"/>
    <col min="11" max="16384" width="9.1640625" style="44"/>
  </cols>
  <sheetData>
    <row r="1" spans="1:10" ht="25.5" customHeight="1" x14ac:dyDescent="0.3">
      <c r="A1" s="108" t="s">
        <v>111</v>
      </c>
      <c r="B1" s="108"/>
      <c r="C1" s="108"/>
      <c r="D1" s="108"/>
      <c r="E1" s="43"/>
      <c r="F1" s="43"/>
      <c r="G1" s="43"/>
    </row>
    <row r="2" spans="1:10" ht="25.5" customHeight="1" x14ac:dyDescent="0.2">
      <c r="A2" s="50" t="s">
        <v>100</v>
      </c>
      <c r="B2" s="50" t="s">
        <v>101</v>
      </c>
      <c r="C2" s="50" t="s">
        <v>86</v>
      </c>
      <c r="D2" s="50" t="s">
        <v>102</v>
      </c>
      <c r="E2" s="50" t="s">
        <v>103</v>
      </c>
      <c r="F2" s="50" t="s">
        <v>104</v>
      </c>
      <c r="G2" s="50" t="s">
        <v>105</v>
      </c>
      <c r="H2" s="51" t="s">
        <v>106</v>
      </c>
    </row>
    <row r="3" spans="1:10" ht="25.5" customHeight="1" x14ac:dyDescent="0.2">
      <c r="A3" s="45"/>
      <c r="H3" s="49"/>
    </row>
    <row r="4" spans="1:10" ht="25.5" customHeight="1" x14ac:dyDescent="0.2">
      <c r="A4" s="45"/>
      <c r="H4" s="49"/>
    </row>
    <row r="5" spans="1:10" ht="25.5" customHeight="1" x14ac:dyDescent="0.2">
      <c r="A5" s="45"/>
      <c r="H5" s="49"/>
    </row>
    <row r="6" spans="1:10" ht="25.5" customHeight="1" x14ac:dyDescent="0.2">
      <c r="A6" s="45"/>
      <c r="F6" s="46"/>
      <c r="H6" s="49"/>
    </row>
    <row r="7" spans="1:10" ht="25.5" customHeight="1" x14ac:dyDescent="0.2">
      <c r="A7" s="45"/>
      <c r="H7" s="49"/>
    </row>
    <row r="8" spans="1:10" ht="25.5" customHeight="1" x14ac:dyDescent="0.2">
      <c r="A8" s="45"/>
      <c r="H8" s="49"/>
    </row>
    <row r="9" spans="1:10" ht="25.5" customHeight="1" x14ac:dyDescent="0.2">
      <c r="A9" s="45"/>
      <c r="H9" s="49"/>
    </row>
    <row r="10" spans="1:10" ht="25.5" customHeight="1" x14ac:dyDescent="0.2">
      <c r="A10" s="45"/>
      <c r="H10" s="49"/>
    </row>
    <row r="12" spans="1:10" ht="25.5" customHeight="1" x14ac:dyDescent="0.2">
      <c r="G12" s="48"/>
      <c r="H12" s="48"/>
      <c r="I12" s="48"/>
      <c r="J12" s="48"/>
    </row>
    <row r="13" spans="1:10" ht="25.5" customHeight="1" x14ac:dyDescent="0.2">
      <c r="G13" s="48"/>
      <c r="H13" s="48"/>
      <c r="I13" s="48"/>
      <c r="J13" s="48"/>
    </row>
    <row r="14" spans="1:10" ht="25.5" customHeight="1" x14ac:dyDescent="0.2">
      <c r="G14" s="48"/>
      <c r="H14" s="48"/>
      <c r="I14" s="48"/>
      <c r="J14" s="48"/>
    </row>
    <row r="15" spans="1:10" ht="25.5" customHeight="1" x14ac:dyDescent="0.2">
      <c r="G15" s="48"/>
      <c r="H15" s="48"/>
      <c r="I15" s="48"/>
      <c r="J15" s="48"/>
    </row>
    <row r="16" spans="1:10" ht="25.5" customHeight="1" x14ac:dyDescent="0.2">
      <c r="G16" s="48"/>
      <c r="H16" s="48"/>
      <c r="I16" s="48"/>
      <c r="J16" s="48"/>
    </row>
    <row r="17" spans="7:10" ht="25.5" customHeight="1" x14ac:dyDescent="0.2">
      <c r="G17" s="48"/>
      <c r="H17" s="48"/>
      <c r="I17" s="48"/>
      <c r="J17" s="48"/>
    </row>
    <row r="18" spans="7:10" ht="25.5" customHeight="1" x14ac:dyDescent="0.2">
      <c r="G18" s="48"/>
      <c r="H18" s="48"/>
      <c r="I18" s="48"/>
      <c r="J18" s="48"/>
    </row>
  </sheetData>
  <mergeCells count="1">
    <mergeCell ref="A1:D1"/>
  </mergeCell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D4FA1-86B7-7944-A34B-EE8F8E479853}">
  <sheetPr>
    <tabColor rgb="FFC00000"/>
  </sheetPr>
  <dimension ref="A1:J18"/>
  <sheetViews>
    <sheetView workbookViewId="0">
      <selection sqref="A1:D1"/>
    </sheetView>
  </sheetViews>
  <sheetFormatPr baseColWidth="10" defaultColWidth="9.1640625" defaultRowHeight="25.5" customHeight="1" x14ac:dyDescent="0.2"/>
  <cols>
    <col min="1" max="1" width="25.5" style="44" customWidth="1"/>
    <col min="2" max="2" width="19.33203125" style="44" customWidth="1"/>
    <col min="3" max="3" width="30.1640625" style="44" customWidth="1"/>
    <col min="4" max="4" width="26" style="44" customWidth="1"/>
    <col min="5" max="5" width="24" style="44" customWidth="1"/>
    <col min="6" max="7" width="19.5" style="44" customWidth="1"/>
    <col min="8" max="8" width="15.5" style="44" customWidth="1"/>
    <col min="9" max="9" width="33.1640625" style="44" customWidth="1"/>
    <col min="10" max="10" width="25.83203125" style="44" customWidth="1"/>
    <col min="11" max="16384" width="9.1640625" style="44"/>
  </cols>
  <sheetData>
    <row r="1" spans="1:10" ht="25.5" customHeight="1" x14ac:dyDescent="0.3">
      <c r="A1" s="109" t="s">
        <v>110</v>
      </c>
      <c r="B1" s="109"/>
      <c r="C1" s="109"/>
      <c r="D1" s="109"/>
      <c r="E1" s="43"/>
      <c r="F1" s="43"/>
      <c r="G1" s="43"/>
    </row>
    <row r="2" spans="1:10" ht="25.5" customHeight="1" x14ac:dyDescent="0.2">
      <c r="A2" s="50" t="s">
        <v>100</v>
      </c>
      <c r="B2" s="50" t="s">
        <v>101</v>
      </c>
      <c r="C2" s="50" t="s">
        <v>86</v>
      </c>
      <c r="D2" s="50" t="s">
        <v>102</v>
      </c>
      <c r="E2" s="50" t="s">
        <v>103</v>
      </c>
      <c r="F2" s="50" t="s">
        <v>104</v>
      </c>
      <c r="G2" s="50" t="s">
        <v>105</v>
      </c>
      <c r="H2" s="51" t="s">
        <v>106</v>
      </c>
    </row>
    <row r="3" spans="1:10" ht="25.5" customHeight="1" x14ac:dyDescent="0.2">
      <c r="A3" s="45"/>
      <c r="H3" s="49"/>
    </row>
    <row r="4" spans="1:10" ht="25.5" customHeight="1" x14ac:dyDescent="0.2">
      <c r="A4" s="45"/>
      <c r="H4" s="49"/>
    </row>
    <row r="5" spans="1:10" ht="25.5" customHeight="1" x14ac:dyDescent="0.2">
      <c r="A5" s="45"/>
      <c r="H5" s="49"/>
    </row>
    <row r="6" spans="1:10" ht="25.5" customHeight="1" x14ac:dyDescent="0.2">
      <c r="A6" s="45"/>
      <c r="F6" s="46"/>
      <c r="H6" s="49"/>
    </row>
    <row r="7" spans="1:10" ht="25.5" customHeight="1" x14ac:dyDescent="0.2">
      <c r="A7" s="45"/>
      <c r="H7" s="49"/>
    </row>
    <row r="8" spans="1:10" ht="25.5" customHeight="1" x14ac:dyDescent="0.2">
      <c r="A8" s="45"/>
      <c r="H8" s="49"/>
    </row>
    <row r="9" spans="1:10" ht="25.5" customHeight="1" x14ac:dyDescent="0.2">
      <c r="A9" s="45"/>
      <c r="H9" s="49"/>
    </row>
    <row r="10" spans="1:10" ht="25.5" customHeight="1" x14ac:dyDescent="0.2">
      <c r="A10" s="45"/>
      <c r="H10" s="49"/>
    </row>
    <row r="12" spans="1:10" ht="25.5" customHeight="1" x14ac:dyDescent="0.2">
      <c r="G12" s="48"/>
      <c r="H12" s="48"/>
      <c r="I12" s="48"/>
      <c r="J12" s="48"/>
    </row>
    <row r="13" spans="1:10" ht="25.5" customHeight="1" x14ac:dyDescent="0.2">
      <c r="G13" s="48"/>
      <c r="H13" s="48"/>
      <c r="I13" s="48"/>
      <c r="J13" s="48"/>
    </row>
    <row r="14" spans="1:10" ht="25.5" customHeight="1" x14ac:dyDescent="0.2">
      <c r="G14" s="48"/>
      <c r="H14" s="48"/>
      <c r="I14" s="48"/>
      <c r="J14" s="48"/>
    </row>
    <row r="15" spans="1:10" ht="25.5" customHeight="1" x14ac:dyDescent="0.2">
      <c r="G15" s="48"/>
      <c r="H15" s="48"/>
      <c r="I15" s="48"/>
      <c r="J15" s="48"/>
    </row>
    <row r="16" spans="1:10" ht="25.5" customHeight="1" x14ac:dyDescent="0.2">
      <c r="G16" s="48"/>
      <c r="H16" s="48"/>
      <c r="I16" s="48"/>
      <c r="J16" s="48"/>
    </row>
    <row r="17" spans="7:10" ht="25.5" customHeight="1" x14ac:dyDescent="0.2">
      <c r="G17" s="48"/>
      <c r="H17" s="48"/>
      <c r="I17" s="48"/>
      <c r="J17" s="48"/>
    </row>
    <row r="18" spans="7:10" ht="25.5" customHeight="1" x14ac:dyDescent="0.2">
      <c r="G18" s="48"/>
      <c r="H18" s="48"/>
      <c r="I18" s="48"/>
      <c r="J18" s="48"/>
    </row>
  </sheetData>
  <mergeCells count="1">
    <mergeCell ref="A1:D1"/>
  </mergeCell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36F4F-DFD6-FC4B-B8F9-79FFDE4145F4}">
  <sheetPr>
    <tabColor theme="7" tint="0.79998168889431442"/>
  </sheetPr>
  <dimension ref="A1:J18"/>
  <sheetViews>
    <sheetView workbookViewId="0">
      <selection sqref="A1:D1"/>
    </sheetView>
  </sheetViews>
  <sheetFormatPr baseColWidth="10" defaultColWidth="9.1640625" defaultRowHeight="25.5" customHeight="1" x14ac:dyDescent="0.2"/>
  <cols>
    <col min="1" max="1" width="25.5" style="44" customWidth="1"/>
    <col min="2" max="2" width="19.33203125" style="44" customWidth="1"/>
    <col min="3" max="3" width="30.1640625" style="44" customWidth="1"/>
    <col min="4" max="4" width="26" style="44" customWidth="1"/>
    <col min="5" max="5" width="24" style="44" customWidth="1"/>
    <col min="6" max="7" width="19.5" style="44" customWidth="1"/>
    <col min="8" max="8" width="15.5" style="44" customWidth="1"/>
    <col min="9" max="9" width="33.1640625" style="44" customWidth="1"/>
    <col min="10" max="10" width="25.83203125" style="44" customWidth="1"/>
    <col min="11" max="16384" width="9.1640625" style="44"/>
  </cols>
  <sheetData>
    <row r="1" spans="1:10" ht="25.5" customHeight="1" x14ac:dyDescent="0.3">
      <c r="A1" s="110" t="s">
        <v>109</v>
      </c>
      <c r="B1" s="110"/>
      <c r="C1" s="110"/>
      <c r="D1" s="110"/>
      <c r="E1" s="43"/>
      <c r="F1" s="43"/>
      <c r="G1" s="43"/>
    </row>
    <row r="2" spans="1:10" ht="25.5" customHeight="1" x14ac:dyDescent="0.2">
      <c r="A2" s="50" t="s">
        <v>100</v>
      </c>
      <c r="B2" s="50" t="s">
        <v>101</v>
      </c>
      <c r="C2" s="50" t="s">
        <v>86</v>
      </c>
      <c r="D2" s="50" t="s">
        <v>102</v>
      </c>
      <c r="E2" s="50" t="s">
        <v>103</v>
      </c>
      <c r="F2" s="50" t="s">
        <v>104</v>
      </c>
      <c r="G2" s="50" t="s">
        <v>105</v>
      </c>
      <c r="H2" s="51" t="s">
        <v>106</v>
      </c>
    </row>
    <row r="3" spans="1:10" ht="25.5" customHeight="1" x14ac:dyDescent="0.2">
      <c r="A3" s="45"/>
      <c r="H3" s="49"/>
    </row>
    <row r="4" spans="1:10" ht="25.5" customHeight="1" x14ac:dyDescent="0.2">
      <c r="A4" s="45"/>
      <c r="H4" s="49"/>
    </row>
    <row r="5" spans="1:10" ht="25.5" customHeight="1" x14ac:dyDescent="0.2">
      <c r="A5" s="45"/>
      <c r="H5" s="49"/>
    </row>
    <row r="6" spans="1:10" ht="25.5" customHeight="1" x14ac:dyDescent="0.2">
      <c r="A6" s="45"/>
      <c r="F6" s="46"/>
      <c r="H6" s="49"/>
    </row>
    <row r="7" spans="1:10" ht="25.5" customHeight="1" x14ac:dyDescent="0.2">
      <c r="A7" s="45"/>
      <c r="H7" s="49"/>
    </row>
    <row r="8" spans="1:10" ht="25.5" customHeight="1" x14ac:dyDescent="0.2">
      <c r="A8" s="45"/>
      <c r="H8" s="49"/>
    </row>
    <row r="9" spans="1:10" ht="25.5" customHeight="1" x14ac:dyDescent="0.2">
      <c r="A9" s="45"/>
      <c r="H9" s="49"/>
    </row>
    <row r="10" spans="1:10" ht="25.5" customHeight="1" x14ac:dyDescent="0.2">
      <c r="A10" s="45"/>
      <c r="H10" s="49"/>
    </row>
    <row r="12" spans="1:10" ht="25.5" customHeight="1" x14ac:dyDescent="0.2">
      <c r="G12" s="48"/>
      <c r="H12" s="48"/>
      <c r="I12" s="48"/>
      <c r="J12" s="48"/>
    </row>
    <row r="13" spans="1:10" ht="25.5" customHeight="1" x14ac:dyDescent="0.2">
      <c r="G13" s="48"/>
      <c r="H13" s="48"/>
      <c r="I13" s="48"/>
      <c r="J13" s="48"/>
    </row>
    <row r="14" spans="1:10" ht="25.5" customHeight="1" x14ac:dyDescent="0.2">
      <c r="G14" s="48"/>
      <c r="H14" s="48"/>
      <c r="I14" s="48"/>
      <c r="J14" s="48"/>
    </row>
    <row r="15" spans="1:10" ht="25.5" customHeight="1" x14ac:dyDescent="0.2">
      <c r="G15" s="48"/>
      <c r="H15" s="48"/>
      <c r="I15" s="48"/>
      <c r="J15" s="48"/>
    </row>
    <row r="16" spans="1:10" ht="25.5" customHeight="1" x14ac:dyDescent="0.2">
      <c r="G16" s="48"/>
      <c r="H16" s="48"/>
      <c r="I16" s="48"/>
      <c r="J16" s="48"/>
    </row>
    <row r="17" spans="7:10" ht="25.5" customHeight="1" x14ac:dyDescent="0.2">
      <c r="G17" s="48"/>
      <c r="H17" s="48"/>
      <c r="I17" s="48"/>
      <c r="J17" s="48"/>
    </row>
    <row r="18" spans="7:10" ht="25.5" customHeight="1" x14ac:dyDescent="0.2">
      <c r="G18" s="48"/>
      <c r="H18" s="48"/>
      <c r="I18" s="48"/>
      <c r="J18" s="48"/>
    </row>
  </sheetData>
  <mergeCells count="1">
    <mergeCell ref="A1:D1"/>
  </mergeCell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00E74-C639-7B4D-B355-38BBCC7AD312}">
  <sheetPr>
    <tabColor theme="7" tint="0.39997558519241921"/>
  </sheetPr>
  <dimension ref="A1:J18"/>
  <sheetViews>
    <sheetView workbookViewId="0">
      <selection sqref="A1:D1"/>
    </sheetView>
  </sheetViews>
  <sheetFormatPr baseColWidth="10" defaultColWidth="9.1640625" defaultRowHeight="25.5" customHeight="1" x14ac:dyDescent="0.2"/>
  <cols>
    <col min="1" max="1" width="25.5" style="44" customWidth="1"/>
    <col min="2" max="2" width="19.33203125" style="44" customWidth="1"/>
    <col min="3" max="3" width="30.1640625" style="44" customWidth="1"/>
    <col min="4" max="4" width="26" style="44" customWidth="1"/>
    <col min="5" max="5" width="24" style="44" customWidth="1"/>
    <col min="6" max="7" width="19.5" style="44" customWidth="1"/>
    <col min="8" max="8" width="15.5" style="44" customWidth="1"/>
    <col min="9" max="9" width="33.1640625" style="44" customWidth="1"/>
    <col min="10" max="10" width="25.83203125" style="44" customWidth="1"/>
    <col min="11" max="16384" width="9.1640625" style="44"/>
  </cols>
  <sheetData>
    <row r="1" spans="1:10" ht="25.5" customHeight="1" x14ac:dyDescent="0.3">
      <c r="A1" s="111" t="s">
        <v>108</v>
      </c>
      <c r="B1" s="111"/>
      <c r="C1" s="111"/>
      <c r="D1" s="111"/>
      <c r="E1" s="43"/>
      <c r="F1" s="43"/>
      <c r="G1" s="43"/>
    </row>
    <row r="2" spans="1:10" ht="25.5" customHeight="1" x14ac:dyDescent="0.2">
      <c r="A2" s="50" t="s">
        <v>100</v>
      </c>
      <c r="B2" s="50" t="s">
        <v>101</v>
      </c>
      <c r="C2" s="50" t="s">
        <v>86</v>
      </c>
      <c r="D2" s="50" t="s">
        <v>102</v>
      </c>
      <c r="E2" s="50" t="s">
        <v>103</v>
      </c>
      <c r="F2" s="50" t="s">
        <v>104</v>
      </c>
      <c r="G2" s="50" t="s">
        <v>105</v>
      </c>
      <c r="H2" s="51" t="s">
        <v>106</v>
      </c>
    </row>
    <row r="3" spans="1:10" ht="25.5" customHeight="1" x14ac:dyDescent="0.2">
      <c r="A3" s="45"/>
      <c r="H3" s="49"/>
    </row>
    <row r="4" spans="1:10" ht="25.5" customHeight="1" x14ac:dyDescent="0.2">
      <c r="A4" s="45"/>
      <c r="H4" s="49"/>
    </row>
    <row r="5" spans="1:10" ht="25.5" customHeight="1" x14ac:dyDescent="0.2">
      <c r="A5" s="45"/>
      <c r="H5" s="49"/>
    </row>
    <row r="6" spans="1:10" ht="25.5" customHeight="1" x14ac:dyDescent="0.2">
      <c r="A6" s="45"/>
      <c r="F6" s="46"/>
      <c r="H6" s="49"/>
    </row>
    <row r="7" spans="1:10" ht="25.5" customHeight="1" x14ac:dyDescent="0.2">
      <c r="A7" s="45"/>
      <c r="H7" s="49"/>
    </row>
    <row r="8" spans="1:10" ht="25.5" customHeight="1" x14ac:dyDescent="0.2">
      <c r="A8" s="45"/>
      <c r="H8" s="49"/>
    </row>
    <row r="9" spans="1:10" ht="25.5" customHeight="1" x14ac:dyDescent="0.2">
      <c r="A9" s="45"/>
      <c r="H9" s="49"/>
    </row>
    <row r="10" spans="1:10" ht="25.5" customHeight="1" x14ac:dyDescent="0.2">
      <c r="A10" s="45"/>
      <c r="H10" s="49"/>
    </row>
    <row r="12" spans="1:10" ht="25.5" customHeight="1" x14ac:dyDescent="0.2">
      <c r="G12" s="48"/>
      <c r="H12" s="48"/>
      <c r="I12" s="48"/>
      <c r="J12" s="48"/>
    </row>
    <row r="13" spans="1:10" ht="25.5" customHeight="1" x14ac:dyDescent="0.2">
      <c r="G13" s="48"/>
      <c r="H13" s="48"/>
      <c r="I13" s="48"/>
      <c r="J13" s="48"/>
    </row>
    <row r="14" spans="1:10" ht="25.5" customHeight="1" x14ac:dyDescent="0.2">
      <c r="G14" s="48"/>
      <c r="H14" s="48"/>
      <c r="I14" s="48"/>
      <c r="J14" s="48"/>
    </row>
    <row r="15" spans="1:10" ht="25.5" customHeight="1" x14ac:dyDescent="0.2">
      <c r="G15" s="48"/>
      <c r="H15" s="48"/>
      <c r="I15" s="48"/>
      <c r="J15" s="48"/>
    </row>
    <row r="16" spans="1:10" ht="25.5" customHeight="1" x14ac:dyDescent="0.2">
      <c r="G16" s="48"/>
      <c r="H16" s="48"/>
      <c r="I16" s="48"/>
      <c r="J16" s="48"/>
    </row>
    <row r="17" spans="7:10" ht="25.5" customHeight="1" x14ac:dyDescent="0.2">
      <c r="G17" s="48"/>
      <c r="H17" s="48"/>
      <c r="I17" s="48"/>
      <c r="J17" s="48"/>
    </row>
    <row r="18" spans="7:10" ht="25.5" customHeight="1" x14ac:dyDescent="0.2">
      <c r="G18" s="48"/>
      <c r="H18" s="48"/>
      <c r="I18" s="48"/>
      <c r="J18" s="48"/>
    </row>
  </sheetData>
  <mergeCells count="1">
    <mergeCell ref="A1:D1"/>
  </mergeCell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9C56-1315-BA4F-97A0-7E916821EF17}">
  <sheetPr>
    <tabColor theme="7" tint="-0.499984740745262"/>
  </sheetPr>
  <dimension ref="A1:J18"/>
  <sheetViews>
    <sheetView workbookViewId="0">
      <selection sqref="A1:D1"/>
    </sheetView>
  </sheetViews>
  <sheetFormatPr baseColWidth="10" defaultColWidth="9.1640625" defaultRowHeight="25.5" customHeight="1" x14ac:dyDescent="0.2"/>
  <cols>
    <col min="1" max="1" width="25.5" style="44" customWidth="1"/>
    <col min="2" max="2" width="19.33203125" style="44" customWidth="1"/>
    <col min="3" max="3" width="30.1640625" style="44" customWidth="1"/>
    <col min="4" max="4" width="26" style="44" customWidth="1"/>
    <col min="5" max="5" width="24" style="44" customWidth="1"/>
    <col min="6" max="7" width="19.5" style="44" customWidth="1"/>
    <col min="8" max="8" width="15.5" style="44" customWidth="1"/>
    <col min="9" max="9" width="33.1640625" style="44" customWidth="1"/>
    <col min="10" max="10" width="25.83203125" style="44" customWidth="1"/>
    <col min="11" max="16384" width="9.1640625" style="44"/>
  </cols>
  <sheetData>
    <row r="1" spans="1:10" ht="25.5" customHeight="1" x14ac:dyDescent="0.3">
      <c r="A1" s="112" t="s">
        <v>107</v>
      </c>
      <c r="B1" s="112"/>
      <c r="C1" s="112"/>
      <c r="D1" s="112"/>
      <c r="E1" s="43"/>
      <c r="F1" s="43"/>
      <c r="G1" s="43"/>
    </row>
    <row r="2" spans="1:10" ht="25.5" customHeight="1" x14ac:dyDescent="0.2">
      <c r="A2" s="50" t="s">
        <v>100</v>
      </c>
      <c r="B2" s="50" t="s">
        <v>101</v>
      </c>
      <c r="C2" s="50" t="s">
        <v>86</v>
      </c>
      <c r="D2" s="50" t="s">
        <v>102</v>
      </c>
      <c r="E2" s="50" t="s">
        <v>103</v>
      </c>
      <c r="F2" s="50" t="s">
        <v>104</v>
      </c>
      <c r="G2" s="50" t="s">
        <v>105</v>
      </c>
      <c r="H2" s="51" t="s">
        <v>106</v>
      </c>
    </row>
    <row r="3" spans="1:10" ht="25.5" customHeight="1" x14ac:dyDescent="0.2">
      <c r="A3" s="45"/>
      <c r="H3" s="49"/>
    </row>
    <row r="4" spans="1:10" ht="25.5" customHeight="1" x14ac:dyDescent="0.2">
      <c r="A4" s="45"/>
      <c r="H4" s="49"/>
    </row>
    <row r="5" spans="1:10" ht="25.5" customHeight="1" x14ac:dyDescent="0.2">
      <c r="A5" s="45"/>
      <c r="H5" s="49"/>
    </row>
    <row r="6" spans="1:10" ht="25.5" customHeight="1" x14ac:dyDescent="0.2">
      <c r="A6" s="45"/>
      <c r="F6" s="46"/>
      <c r="H6" s="49"/>
    </row>
    <row r="7" spans="1:10" ht="25.5" customHeight="1" x14ac:dyDescent="0.2">
      <c r="A7" s="45"/>
      <c r="H7" s="49"/>
    </row>
    <row r="8" spans="1:10" ht="25.5" customHeight="1" x14ac:dyDescent="0.2">
      <c r="A8" s="45"/>
      <c r="H8" s="49"/>
    </row>
    <row r="9" spans="1:10" ht="25.5" customHeight="1" x14ac:dyDescent="0.2">
      <c r="A9" s="45"/>
      <c r="H9" s="49"/>
    </row>
    <row r="10" spans="1:10" ht="25.5" customHeight="1" x14ac:dyDescent="0.2">
      <c r="A10" s="45"/>
      <c r="H10" s="49"/>
    </row>
    <row r="12" spans="1:10" ht="25.5" customHeight="1" x14ac:dyDescent="0.2">
      <c r="G12" s="48"/>
      <c r="H12" s="48"/>
      <c r="I12" s="48"/>
      <c r="J12" s="48"/>
    </row>
    <row r="13" spans="1:10" ht="25.5" customHeight="1" x14ac:dyDescent="0.2">
      <c r="G13" s="48"/>
      <c r="H13" s="48"/>
      <c r="I13" s="48"/>
      <c r="J13" s="48"/>
    </row>
    <row r="14" spans="1:10" ht="25.5" customHeight="1" x14ac:dyDescent="0.2">
      <c r="G14" s="48"/>
      <c r="H14" s="48"/>
      <c r="I14" s="48"/>
      <c r="J14" s="48"/>
    </row>
    <row r="15" spans="1:10" ht="25.5" customHeight="1" x14ac:dyDescent="0.2">
      <c r="G15" s="48"/>
      <c r="H15" s="48"/>
      <c r="I15" s="48"/>
      <c r="J15" s="48"/>
    </row>
    <row r="16" spans="1:10" ht="25.5" customHeight="1" x14ac:dyDescent="0.2">
      <c r="G16" s="48"/>
      <c r="H16" s="48"/>
      <c r="I16" s="48"/>
      <c r="J16" s="48"/>
    </row>
    <row r="17" spans="7:10" ht="25.5" customHeight="1" x14ac:dyDescent="0.2">
      <c r="G17" s="48"/>
      <c r="H17" s="48"/>
      <c r="I17" s="48"/>
      <c r="J17" s="48"/>
    </row>
    <row r="18" spans="7:10" ht="25.5" customHeight="1" x14ac:dyDescent="0.2">
      <c r="G18" s="48"/>
      <c r="H18" s="48"/>
      <c r="I18" s="48"/>
      <c r="J18" s="48"/>
    </row>
  </sheetData>
  <mergeCells count="1">
    <mergeCell ref="A1:D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T50"/>
  <sheetViews>
    <sheetView workbookViewId="0">
      <selection activeCell="G2" sqref="G2"/>
    </sheetView>
  </sheetViews>
  <sheetFormatPr baseColWidth="10" defaultColWidth="8.83203125" defaultRowHeight="15" x14ac:dyDescent="0.2"/>
  <cols>
    <col min="1" max="1" width="10.1640625" customWidth="1"/>
  </cols>
  <sheetData>
    <row r="2" spans="9:11" ht="47" x14ac:dyDescent="0.55000000000000004">
      <c r="I2" s="41" t="s">
        <v>97</v>
      </c>
    </row>
    <row r="3" spans="9:11" ht="19" x14ac:dyDescent="0.25">
      <c r="K3" s="39"/>
    </row>
    <row r="26" spans="12:20" x14ac:dyDescent="0.2">
      <c r="L26" s="22"/>
      <c r="M26" s="22"/>
      <c r="N26" s="22"/>
      <c r="O26" s="22"/>
      <c r="P26" s="22"/>
      <c r="Q26" s="22"/>
      <c r="R26" s="22"/>
      <c r="S26" s="22"/>
      <c r="T26" s="22"/>
    </row>
    <row r="27" spans="12:20" x14ac:dyDescent="0.2">
      <c r="L27" s="22"/>
      <c r="M27" s="22"/>
      <c r="N27" s="22"/>
      <c r="O27" s="22"/>
      <c r="P27" s="22"/>
      <c r="Q27" s="22"/>
      <c r="R27" s="22"/>
      <c r="S27" s="22"/>
      <c r="T27" s="22"/>
    </row>
    <row r="28" spans="12:20" x14ac:dyDescent="0.2">
      <c r="L28" s="22"/>
      <c r="M28" s="22"/>
      <c r="N28" s="22"/>
      <c r="O28" s="22"/>
      <c r="P28" s="22"/>
      <c r="Q28" s="22"/>
      <c r="R28" s="22"/>
      <c r="S28" s="22"/>
      <c r="T28" s="22"/>
    </row>
    <row r="29" spans="12:20" x14ac:dyDescent="0.2">
      <c r="L29" s="22"/>
      <c r="M29" s="22"/>
      <c r="N29" s="22"/>
      <c r="O29" s="22"/>
      <c r="P29" s="22"/>
      <c r="Q29" s="22"/>
      <c r="R29" s="22"/>
      <c r="S29" s="22"/>
      <c r="T29" s="22"/>
    </row>
    <row r="30" spans="12:20" x14ac:dyDescent="0.2">
      <c r="L30" s="22"/>
      <c r="M30" s="22"/>
      <c r="N30" s="22"/>
      <c r="O30" s="22"/>
      <c r="P30" s="22"/>
      <c r="Q30" s="22"/>
      <c r="R30" s="22"/>
      <c r="S30" s="22"/>
      <c r="T30" s="22"/>
    </row>
    <row r="31" spans="12:20" x14ac:dyDescent="0.2">
      <c r="L31" s="22"/>
      <c r="M31" s="22"/>
      <c r="N31" s="22"/>
      <c r="O31" s="22"/>
      <c r="P31" s="22"/>
      <c r="Q31" s="22"/>
      <c r="R31" s="22"/>
      <c r="S31" s="22"/>
      <c r="T31" s="22"/>
    </row>
    <row r="32" spans="12:20" x14ac:dyDescent="0.2">
      <c r="L32" s="22"/>
      <c r="M32" s="22"/>
      <c r="N32" s="22"/>
      <c r="O32" s="22"/>
      <c r="P32" s="22"/>
      <c r="Q32" s="22"/>
      <c r="R32" s="22"/>
      <c r="S32" s="22"/>
      <c r="T32" s="22"/>
    </row>
    <row r="33" spans="12:20" x14ac:dyDescent="0.2">
      <c r="L33" s="22"/>
      <c r="M33" s="22"/>
      <c r="N33" s="22"/>
      <c r="O33" s="22"/>
      <c r="P33" s="22"/>
      <c r="Q33" s="22"/>
      <c r="R33" s="22"/>
      <c r="S33" s="22"/>
      <c r="T33" s="22"/>
    </row>
    <row r="34" spans="12:20" x14ac:dyDescent="0.2">
      <c r="L34" s="22"/>
      <c r="M34" s="22"/>
      <c r="N34" s="22"/>
      <c r="O34" s="22"/>
      <c r="P34" s="22"/>
      <c r="Q34" s="22"/>
      <c r="R34" s="22"/>
      <c r="S34" s="22"/>
      <c r="T34" s="22"/>
    </row>
    <row r="35" spans="12:20" ht="24" x14ac:dyDescent="0.3">
      <c r="L35" s="40" t="s">
        <v>121</v>
      </c>
      <c r="M35" s="22"/>
      <c r="N35" s="22"/>
      <c r="O35" s="22"/>
      <c r="P35" s="22"/>
      <c r="Q35" s="22"/>
      <c r="R35" s="22"/>
      <c r="S35" s="22"/>
      <c r="T35" s="22"/>
    </row>
    <row r="36" spans="12:20" ht="24" x14ac:dyDescent="0.3">
      <c r="L36" s="39">
        <v>1</v>
      </c>
      <c r="M36" s="40"/>
      <c r="N36" s="40"/>
      <c r="O36" s="40"/>
    </row>
    <row r="37" spans="12:20" ht="19" x14ac:dyDescent="0.25">
      <c r="L37" s="39">
        <v>2</v>
      </c>
      <c r="M37" s="39"/>
      <c r="N37" s="39"/>
      <c r="O37" s="39"/>
      <c r="P37" s="39"/>
    </row>
    <row r="38" spans="12:20" ht="19" x14ac:dyDescent="0.25">
      <c r="L38" s="39">
        <v>3</v>
      </c>
    </row>
    <row r="39" spans="12:20" ht="19" x14ac:dyDescent="0.25">
      <c r="L39" s="39">
        <v>4</v>
      </c>
    </row>
    <row r="44" spans="12:20" ht="19" x14ac:dyDescent="0.25">
      <c r="L44" s="39"/>
    </row>
    <row r="49" spans="1:2" x14ac:dyDescent="0.2">
      <c r="A49" t="s">
        <v>98</v>
      </c>
    </row>
    <row r="50" spans="1:2" x14ac:dyDescent="0.2">
      <c r="A50" t="s">
        <v>99</v>
      </c>
      <c r="B50" s="42"/>
    </row>
  </sheetData>
  <pageMargins left="0.25" right="0.25" top="0.75" bottom="0.75" header="0.3" footer="0.3"/>
  <pageSetup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5"/>
  <sheetViews>
    <sheetView zoomScaleNormal="100" workbookViewId="0">
      <pane xSplit="1" topLeftCell="B1" activePane="topRight" state="frozen"/>
      <selection pane="topRight" activeCell="Q11" sqref="Q11"/>
    </sheetView>
  </sheetViews>
  <sheetFormatPr baseColWidth="10" defaultColWidth="9.1640625" defaultRowHeight="15" x14ac:dyDescent="0.2"/>
  <cols>
    <col min="1" max="1" width="22.5" style="7" bestFit="1" customWidth="1"/>
    <col min="2" max="15" width="11.5" style="7" customWidth="1"/>
    <col min="16" max="16384" width="9.1640625" style="7"/>
  </cols>
  <sheetData>
    <row r="1" spans="1:14" x14ac:dyDescent="0.2">
      <c r="A1" s="8" t="s">
        <v>0</v>
      </c>
    </row>
    <row r="2" spans="1:14" x14ac:dyDescent="0.2">
      <c r="A2" s="8" t="s">
        <v>65</v>
      </c>
      <c r="B2" s="22" t="s">
        <v>122</v>
      </c>
    </row>
    <row r="3" spans="1:14" ht="16" thickBot="1" x14ac:dyDescent="0.25"/>
    <row r="4" spans="1:14" x14ac:dyDescent="0.2">
      <c r="A4" s="98" t="s">
        <v>55</v>
      </c>
      <c r="B4" s="96" t="s">
        <v>56</v>
      </c>
      <c r="C4" s="96"/>
      <c r="D4" s="96"/>
      <c r="E4" s="96"/>
      <c r="F4" s="96"/>
      <c r="G4" s="96"/>
      <c r="H4" s="96"/>
      <c r="I4" s="96"/>
      <c r="J4" s="96"/>
      <c r="K4" s="96"/>
      <c r="L4" s="96"/>
      <c r="M4" s="96"/>
      <c r="N4" s="97"/>
    </row>
    <row r="5" spans="1:14" ht="16" thickBot="1" x14ac:dyDescent="0.25">
      <c r="A5" s="99"/>
      <c r="B5" s="23" t="s">
        <v>5</v>
      </c>
      <c r="C5" s="24" t="s">
        <v>6</v>
      </c>
      <c r="D5" s="24" t="s">
        <v>7</v>
      </c>
      <c r="E5" s="24" t="s">
        <v>54</v>
      </c>
      <c r="F5" s="24" t="s">
        <v>9</v>
      </c>
      <c r="G5" s="24" t="s">
        <v>53</v>
      </c>
      <c r="H5" s="32" t="s">
        <v>79</v>
      </c>
      <c r="I5" s="32" t="s">
        <v>73</v>
      </c>
      <c r="J5" s="32" t="s">
        <v>74</v>
      </c>
      <c r="K5" s="32" t="s">
        <v>75</v>
      </c>
      <c r="L5" s="32" t="s">
        <v>76</v>
      </c>
      <c r="M5" s="32" t="s">
        <v>77</v>
      </c>
      <c r="N5" s="25" t="s">
        <v>1</v>
      </c>
    </row>
    <row r="6" spans="1:14" x14ac:dyDescent="0.2">
      <c r="A6" s="13" t="s">
        <v>52</v>
      </c>
      <c r="B6" s="14">
        <v>0</v>
      </c>
      <c r="C6" s="14">
        <v>0</v>
      </c>
      <c r="D6" s="14">
        <v>0</v>
      </c>
      <c r="E6" s="14">
        <v>0</v>
      </c>
      <c r="F6" s="14">
        <v>0</v>
      </c>
      <c r="G6" s="14">
        <v>0</v>
      </c>
      <c r="H6" s="14">
        <v>0</v>
      </c>
      <c r="I6" s="14">
        <v>0</v>
      </c>
      <c r="J6" s="14">
        <v>0</v>
      </c>
      <c r="K6" s="14">
        <v>0</v>
      </c>
      <c r="L6" s="14">
        <v>0</v>
      </c>
      <c r="M6" s="14">
        <v>0</v>
      </c>
      <c r="N6" s="15">
        <f t="shared" ref="N6:N55" si="0">SUM(B6:M6)</f>
        <v>0</v>
      </c>
    </row>
    <row r="7" spans="1:14" x14ac:dyDescent="0.2">
      <c r="A7" s="9" t="s">
        <v>51</v>
      </c>
      <c r="B7" s="14">
        <v>0</v>
      </c>
      <c r="C7" s="14">
        <v>0</v>
      </c>
      <c r="D7" s="14">
        <v>0</v>
      </c>
      <c r="E7" s="14">
        <v>0</v>
      </c>
      <c r="F7" s="14">
        <v>0</v>
      </c>
      <c r="G7" s="14">
        <v>0</v>
      </c>
      <c r="H7" s="14">
        <v>0</v>
      </c>
      <c r="I7" s="14">
        <v>0</v>
      </c>
      <c r="J7" s="14">
        <v>0</v>
      </c>
      <c r="K7" s="14">
        <v>0</v>
      </c>
      <c r="L7" s="14">
        <v>0</v>
      </c>
      <c r="M7" s="14">
        <v>0</v>
      </c>
      <c r="N7" s="10">
        <f t="shared" si="0"/>
        <v>0</v>
      </c>
    </row>
    <row r="8" spans="1:14" x14ac:dyDescent="0.2">
      <c r="A8" s="9" t="s">
        <v>50</v>
      </c>
      <c r="B8" s="14">
        <v>0</v>
      </c>
      <c r="C8" s="14">
        <v>0</v>
      </c>
      <c r="D8" s="14">
        <v>0</v>
      </c>
      <c r="E8" s="14">
        <v>0</v>
      </c>
      <c r="F8" s="14">
        <v>0</v>
      </c>
      <c r="G8" s="14">
        <v>0</v>
      </c>
      <c r="H8" s="14">
        <v>0</v>
      </c>
      <c r="I8" s="14">
        <v>0</v>
      </c>
      <c r="J8" s="14">
        <v>0</v>
      </c>
      <c r="K8" s="14">
        <v>0</v>
      </c>
      <c r="L8" s="14">
        <v>0</v>
      </c>
      <c r="M8" s="14">
        <v>0</v>
      </c>
      <c r="N8" s="10">
        <f t="shared" si="0"/>
        <v>0</v>
      </c>
    </row>
    <row r="9" spans="1:14" x14ac:dyDescent="0.2">
      <c r="A9" s="9" t="s">
        <v>49</v>
      </c>
      <c r="B9" s="14">
        <v>0</v>
      </c>
      <c r="C9" s="14">
        <v>0</v>
      </c>
      <c r="D9" s="14">
        <v>0</v>
      </c>
      <c r="E9" s="14">
        <v>0</v>
      </c>
      <c r="F9" s="14">
        <v>0</v>
      </c>
      <c r="G9" s="14">
        <v>0</v>
      </c>
      <c r="H9" s="14">
        <v>0</v>
      </c>
      <c r="I9" s="14">
        <v>0</v>
      </c>
      <c r="J9" s="14">
        <v>0</v>
      </c>
      <c r="K9" s="14">
        <v>0</v>
      </c>
      <c r="L9" s="14">
        <v>0</v>
      </c>
      <c r="M9" s="14">
        <v>0</v>
      </c>
      <c r="N9" s="10">
        <f t="shared" si="0"/>
        <v>0</v>
      </c>
    </row>
    <row r="10" spans="1:14" x14ac:dyDescent="0.2">
      <c r="A10" s="9" t="s">
        <v>48</v>
      </c>
      <c r="B10" s="14">
        <v>0</v>
      </c>
      <c r="C10" s="14">
        <v>0</v>
      </c>
      <c r="D10" s="14">
        <v>0</v>
      </c>
      <c r="E10" s="14">
        <v>0</v>
      </c>
      <c r="F10" s="14">
        <v>0</v>
      </c>
      <c r="G10" s="14">
        <v>0</v>
      </c>
      <c r="H10" s="14">
        <v>0</v>
      </c>
      <c r="I10" s="14">
        <v>0</v>
      </c>
      <c r="J10" s="14">
        <v>0</v>
      </c>
      <c r="K10" s="14">
        <v>0</v>
      </c>
      <c r="L10" s="14">
        <v>0</v>
      </c>
      <c r="M10" s="14">
        <v>0</v>
      </c>
      <c r="N10" s="10">
        <f t="shared" si="0"/>
        <v>0</v>
      </c>
    </row>
    <row r="11" spans="1:14" x14ac:dyDescent="0.2">
      <c r="A11" s="9" t="s">
        <v>47</v>
      </c>
      <c r="B11" s="14">
        <v>0</v>
      </c>
      <c r="C11" s="14">
        <v>0</v>
      </c>
      <c r="D11" s="14">
        <v>0</v>
      </c>
      <c r="E11" s="14">
        <v>0</v>
      </c>
      <c r="F11" s="14">
        <v>0</v>
      </c>
      <c r="G11" s="14">
        <v>0</v>
      </c>
      <c r="H11" s="14">
        <v>0</v>
      </c>
      <c r="I11" s="14">
        <v>0</v>
      </c>
      <c r="J11" s="14">
        <v>0</v>
      </c>
      <c r="K11" s="14">
        <v>0</v>
      </c>
      <c r="L11" s="14">
        <v>0</v>
      </c>
      <c r="M11" s="14">
        <v>0</v>
      </c>
      <c r="N11" s="10">
        <f t="shared" si="0"/>
        <v>0</v>
      </c>
    </row>
    <row r="12" spans="1:14" x14ac:dyDescent="0.2">
      <c r="A12" s="11" t="s">
        <v>46</v>
      </c>
      <c r="B12" s="14">
        <v>0</v>
      </c>
      <c r="C12" s="14">
        <v>0</v>
      </c>
      <c r="D12" s="14">
        <v>0</v>
      </c>
      <c r="E12" s="14">
        <v>0</v>
      </c>
      <c r="F12" s="14">
        <v>0</v>
      </c>
      <c r="G12" s="14">
        <v>0</v>
      </c>
      <c r="H12" s="14">
        <v>0</v>
      </c>
      <c r="I12" s="14">
        <v>0</v>
      </c>
      <c r="J12" s="14">
        <v>0</v>
      </c>
      <c r="K12" s="14">
        <v>0</v>
      </c>
      <c r="L12" s="14">
        <v>0</v>
      </c>
      <c r="M12" s="14">
        <v>0</v>
      </c>
      <c r="N12" s="10">
        <f t="shared" si="0"/>
        <v>0</v>
      </c>
    </row>
    <row r="13" spans="1:14" x14ac:dyDescent="0.2">
      <c r="A13" s="11" t="s">
        <v>45</v>
      </c>
      <c r="B13" s="14">
        <v>0</v>
      </c>
      <c r="C13" s="14">
        <v>0</v>
      </c>
      <c r="D13" s="14">
        <v>0</v>
      </c>
      <c r="E13" s="14">
        <v>0</v>
      </c>
      <c r="F13" s="14">
        <v>0</v>
      </c>
      <c r="G13" s="14">
        <v>0</v>
      </c>
      <c r="H13" s="14">
        <v>0</v>
      </c>
      <c r="I13" s="14">
        <v>0</v>
      </c>
      <c r="J13" s="14">
        <v>0</v>
      </c>
      <c r="K13" s="14">
        <v>0</v>
      </c>
      <c r="L13" s="14">
        <v>0</v>
      </c>
      <c r="M13" s="14">
        <v>0</v>
      </c>
      <c r="N13" s="10">
        <f t="shared" si="0"/>
        <v>0</v>
      </c>
    </row>
    <row r="14" spans="1:14" x14ac:dyDescent="0.2">
      <c r="A14" s="9" t="s">
        <v>44</v>
      </c>
      <c r="B14" s="14">
        <v>0</v>
      </c>
      <c r="C14" s="14">
        <v>0</v>
      </c>
      <c r="D14" s="14">
        <v>0</v>
      </c>
      <c r="E14" s="14">
        <v>0</v>
      </c>
      <c r="F14" s="14">
        <v>0</v>
      </c>
      <c r="G14" s="14">
        <v>0</v>
      </c>
      <c r="H14" s="14">
        <v>0</v>
      </c>
      <c r="I14" s="14">
        <v>0</v>
      </c>
      <c r="J14" s="14">
        <v>0</v>
      </c>
      <c r="K14" s="14">
        <v>0</v>
      </c>
      <c r="L14" s="14">
        <v>0</v>
      </c>
      <c r="M14" s="14">
        <v>0</v>
      </c>
      <c r="N14" s="10">
        <f t="shared" si="0"/>
        <v>0</v>
      </c>
    </row>
    <row r="15" spans="1:14" x14ac:dyDescent="0.2">
      <c r="A15" s="9" t="s">
        <v>43</v>
      </c>
      <c r="B15" s="14">
        <v>0</v>
      </c>
      <c r="C15" s="14">
        <v>0</v>
      </c>
      <c r="D15" s="14">
        <v>0</v>
      </c>
      <c r="E15" s="14">
        <v>0</v>
      </c>
      <c r="F15" s="14">
        <v>0</v>
      </c>
      <c r="G15" s="14">
        <v>0</v>
      </c>
      <c r="H15" s="14">
        <v>0</v>
      </c>
      <c r="I15" s="14">
        <v>0</v>
      </c>
      <c r="J15" s="14">
        <v>0</v>
      </c>
      <c r="K15" s="14">
        <v>0</v>
      </c>
      <c r="L15" s="14">
        <v>0</v>
      </c>
      <c r="M15" s="14">
        <v>0</v>
      </c>
      <c r="N15" s="10">
        <f t="shared" si="0"/>
        <v>0</v>
      </c>
    </row>
    <row r="16" spans="1:14" x14ac:dyDescent="0.2">
      <c r="A16" s="9" t="s">
        <v>42</v>
      </c>
      <c r="B16" s="14">
        <v>0</v>
      </c>
      <c r="C16" s="14">
        <v>0</v>
      </c>
      <c r="D16" s="14">
        <v>0</v>
      </c>
      <c r="E16" s="14">
        <v>0</v>
      </c>
      <c r="F16" s="14">
        <v>0</v>
      </c>
      <c r="G16" s="14">
        <v>0</v>
      </c>
      <c r="H16" s="14">
        <v>0</v>
      </c>
      <c r="I16" s="14">
        <v>0</v>
      </c>
      <c r="J16" s="14">
        <v>0</v>
      </c>
      <c r="K16" s="14">
        <v>0</v>
      </c>
      <c r="L16" s="14">
        <v>0</v>
      </c>
      <c r="M16" s="14">
        <v>0</v>
      </c>
      <c r="N16" s="10">
        <f t="shared" si="0"/>
        <v>0</v>
      </c>
    </row>
    <row r="17" spans="1:14" x14ac:dyDescent="0.2">
      <c r="A17" s="9" t="s">
        <v>68</v>
      </c>
      <c r="B17" s="14">
        <v>0</v>
      </c>
      <c r="C17" s="14">
        <v>0</v>
      </c>
      <c r="D17" s="14">
        <v>0</v>
      </c>
      <c r="E17" s="14">
        <v>0</v>
      </c>
      <c r="F17" s="14">
        <v>0</v>
      </c>
      <c r="G17" s="14">
        <v>0</v>
      </c>
      <c r="H17" s="14">
        <v>0</v>
      </c>
      <c r="I17" s="14">
        <v>0</v>
      </c>
      <c r="J17" s="14">
        <v>0</v>
      </c>
      <c r="K17" s="14">
        <v>0</v>
      </c>
      <c r="L17" s="14">
        <v>0</v>
      </c>
      <c r="M17" s="14">
        <v>0</v>
      </c>
      <c r="N17" s="10">
        <f t="shared" si="0"/>
        <v>0</v>
      </c>
    </row>
    <row r="18" spans="1:14" x14ac:dyDescent="0.2">
      <c r="A18" s="9" t="s">
        <v>41</v>
      </c>
      <c r="B18" s="14">
        <v>0</v>
      </c>
      <c r="C18" s="14">
        <v>0</v>
      </c>
      <c r="D18" s="14">
        <v>0</v>
      </c>
      <c r="E18" s="14">
        <v>0</v>
      </c>
      <c r="F18" s="14">
        <v>0</v>
      </c>
      <c r="G18" s="14">
        <v>0</v>
      </c>
      <c r="H18" s="14">
        <v>0</v>
      </c>
      <c r="I18" s="14">
        <v>0</v>
      </c>
      <c r="J18" s="14">
        <v>0</v>
      </c>
      <c r="K18" s="14">
        <v>0</v>
      </c>
      <c r="L18" s="14">
        <v>0</v>
      </c>
      <c r="M18" s="14">
        <v>0</v>
      </c>
      <c r="N18" s="10">
        <f t="shared" si="0"/>
        <v>0</v>
      </c>
    </row>
    <row r="19" spans="1:14" x14ac:dyDescent="0.2">
      <c r="A19" s="9" t="s">
        <v>40</v>
      </c>
      <c r="B19" s="14">
        <v>0</v>
      </c>
      <c r="C19" s="14">
        <v>0</v>
      </c>
      <c r="D19" s="14">
        <v>0</v>
      </c>
      <c r="E19" s="14">
        <v>0</v>
      </c>
      <c r="F19" s="14">
        <v>0</v>
      </c>
      <c r="G19" s="14">
        <v>0</v>
      </c>
      <c r="H19" s="14">
        <v>0</v>
      </c>
      <c r="I19" s="14">
        <v>0</v>
      </c>
      <c r="J19" s="14">
        <v>0</v>
      </c>
      <c r="K19" s="14">
        <v>0</v>
      </c>
      <c r="L19" s="14">
        <v>0</v>
      </c>
      <c r="M19" s="14">
        <v>0</v>
      </c>
      <c r="N19" s="10">
        <f t="shared" si="0"/>
        <v>0</v>
      </c>
    </row>
    <row r="20" spans="1:14" x14ac:dyDescent="0.2">
      <c r="A20" s="9" t="s">
        <v>39</v>
      </c>
      <c r="B20" s="14">
        <v>0</v>
      </c>
      <c r="C20" s="14">
        <v>0</v>
      </c>
      <c r="D20" s="14">
        <v>0</v>
      </c>
      <c r="E20" s="14">
        <v>0</v>
      </c>
      <c r="F20" s="14">
        <v>0</v>
      </c>
      <c r="G20" s="14">
        <v>0</v>
      </c>
      <c r="H20" s="14">
        <v>0</v>
      </c>
      <c r="I20" s="14">
        <v>0</v>
      </c>
      <c r="J20" s="14">
        <v>0</v>
      </c>
      <c r="K20" s="14">
        <v>0</v>
      </c>
      <c r="L20" s="14">
        <v>0</v>
      </c>
      <c r="M20" s="14">
        <v>0</v>
      </c>
      <c r="N20" s="10">
        <f t="shared" si="0"/>
        <v>0</v>
      </c>
    </row>
    <row r="21" spans="1:14" x14ac:dyDescent="0.2">
      <c r="A21" s="9" t="s">
        <v>38</v>
      </c>
      <c r="B21" s="14">
        <v>0</v>
      </c>
      <c r="C21" s="14">
        <v>0</v>
      </c>
      <c r="D21" s="14">
        <v>0</v>
      </c>
      <c r="E21" s="14">
        <v>0</v>
      </c>
      <c r="F21" s="14">
        <v>0</v>
      </c>
      <c r="G21" s="14">
        <v>0</v>
      </c>
      <c r="H21" s="14">
        <v>0</v>
      </c>
      <c r="I21" s="14">
        <v>0</v>
      </c>
      <c r="J21" s="14">
        <v>0</v>
      </c>
      <c r="K21" s="14">
        <v>0</v>
      </c>
      <c r="L21" s="14">
        <v>0</v>
      </c>
      <c r="M21" s="14">
        <v>0</v>
      </c>
      <c r="N21" s="10">
        <f t="shared" si="0"/>
        <v>0</v>
      </c>
    </row>
    <row r="22" spans="1:14" x14ac:dyDescent="0.2">
      <c r="A22" s="9" t="s">
        <v>37</v>
      </c>
      <c r="B22" s="14">
        <v>0</v>
      </c>
      <c r="C22" s="14">
        <v>0</v>
      </c>
      <c r="D22" s="14">
        <v>0</v>
      </c>
      <c r="E22" s="14">
        <v>0</v>
      </c>
      <c r="F22" s="14">
        <v>0</v>
      </c>
      <c r="G22" s="14">
        <v>0</v>
      </c>
      <c r="H22" s="14">
        <v>0</v>
      </c>
      <c r="I22" s="14">
        <v>0</v>
      </c>
      <c r="J22" s="14">
        <v>0</v>
      </c>
      <c r="K22" s="14">
        <v>0</v>
      </c>
      <c r="L22" s="14">
        <v>0</v>
      </c>
      <c r="M22" s="14">
        <v>0</v>
      </c>
      <c r="N22" s="10">
        <f t="shared" si="0"/>
        <v>0</v>
      </c>
    </row>
    <row r="23" spans="1:14" x14ac:dyDescent="0.2">
      <c r="A23" s="11" t="s">
        <v>36</v>
      </c>
      <c r="B23" s="14">
        <v>0</v>
      </c>
      <c r="C23" s="14">
        <v>0</v>
      </c>
      <c r="D23" s="14">
        <v>0</v>
      </c>
      <c r="E23" s="14">
        <v>0</v>
      </c>
      <c r="F23" s="14">
        <v>0</v>
      </c>
      <c r="G23" s="14">
        <v>0</v>
      </c>
      <c r="H23" s="14">
        <v>0</v>
      </c>
      <c r="I23" s="14">
        <v>0</v>
      </c>
      <c r="J23" s="14">
        <v>0</v>
      </c>
      <c r="K23" s="14">
        <v>0</v>
      </c>
      <c r="L23" s="14">
        <v>0</v>
      </c>
      <c r="M23" s="14">
        <v>0</v>
      </c>
      <c r="N23" s="10">
        <f t="shared" si="0"/>
        <v>0</v>
      </c>
    </row>
    <row r="24" spans="1:14" x14ac:dyDescent="0.2">
      <c r="A24" s="11" t="s">
        <v>35</v>
      </c>
      <c r="B24" s="14">
        <v>0</v>
      </c>
      <c r="C24" s="14">
        <v>0</v>
      </c>
      <c r="D24" s="14">
        <v>0</v>
      </c>
      <c r="E24" s="14">
        <v>0</v>
      </c>
      <c r="F24" s="14">
        <v>0</v>
      </c>
      <c r="G24" s="14">
        <v>0</v>
      </c>
      <c r="H24" s="14">
        <v>0</v>
      </c>
      <c r="I24" s="14">
        <v>0</v>
      </c>
      <c r="J24" s="14">
        <v>0</v>
      </c>
      <c r="K24" s="14">
        <v>0</v>
      </c>
      <c r="L24" s="14">
        <v>0</v>
      </c>
      <c r="M24" s="14">
        <v>0</v>
      </c>
      <c r="N24" s="10">
        <f t="shared" si="0"/>
        <v>0</v>
      </c>
    </row>
    <row r="25" spans="1:14" x14ac:dyDescent="0.2">
      <c r="A25" s="12" t="s">
        <v>34</v>
      </c>
      <c r="B25" s="14">
        <v>0</v>
      </c>
      <c r="C25" s="14">
        <v>0</v>
      </c>
      <c r="D25" s="14">
        <v>0</v>
      </c>
      <c r="E25" s="14">
        <v>0</v>
      </c>
      <c r="F25" s="14">
        <v>0</v>
      </c>
      <c r="G25" s="14">
        <v>0</v>
      </c>
      <c r="H25" s="14">
        <v>0</v>
      </c>
      <c r="I25" s="14">
        <v>0</v>
      </c>
      <c r="J25" s="14">
        <v>0</v>
      </c>
      <c r="K25" s="14">
        <v>0</v>
      </c>
      <c r="L25" s="14">
        <v>0</v>
      </c>
      <c r="M25" s="14">
        <v>0</v>
      </c>
      <c r="N25" s="10">
        <f t="shared" si="0"/>
        <v>0</v>
      </c>
    </row>
    <row r="26" spans="1:14" x14ac:dyDescent="0.2">
      <c r="A26" s="11" t="s">
        <v>33</v>
      </c>
      <c r="B26" s="14">
        <v>0</v>
      </c>
      <c r="C26" s="14">
        <v>0</v>
      </c>
      <c r="D26" s="14">
        <v>0</v>
      </c>
      <c r="E26" s="14">
        <v>0</v>
      </c>
      <c r="F26" s="14">
        <v>0</v>
      </c>
      <c r="G26" s="14">
        <v>0</v>
      </c>
      <c r="H26" s="14">
        <v>0</v>
      </c>
      <c r="I26" s="14">
        <v>0</v>
      </c>
      <c r="J26" s="14">
        <v>0</v>
      </c>
      <c r="K26" s="14">
        <v>0</v>
      </c>
      <c r="L26" s="14">
        <v>0</v>
      </c>
      <c r="M26" s="14">
        <v>0</v>
      </c>
      <c r="N26" s="10">
        <f t="shared" si="0"/>
        <v>0</v>
      </c>
    </row>
    <row r="27" spans="1:14" x14ac:dyDescent="0.2">
      <c r="A27" s="11" t="s">
        <v>32</v>
      </c>
      <c r="B27" s="14">
        <v>0</v>
      </c>
      <c r="C27" s="14">
        <v>0</v>
      </c>
      <c r="D27" s="14">
        <v>0</v>
      </c>
      <c r="E27" s="14">
        <v>0</v>
      </c>
      <c r="F27" s="14">
        <v>0</v>
      </c>
      <c r="G27" s="14">
        <v>0</v>
      </c>
      <c r="H27" s="14">
        <v>0</v>
      </c>
      <c r="I27" s="14">
        <v>0</v>
      </c>
      <c r="J27" s="14">
        <v>0</v>
      </c>
      <c r="K27" s="14">
        <v>0</v>
      </c>
      <c r="L27" s="14">
        <v>0</v>
      </c>
      <c r="M27" s="14">
        <v>0</v>
      </c>
      <c r="N27" s="10">
        <f t="shared" si="0"/>
        <v>0</v>
      </c>
    </row>
    <row r="28" spans="1:14" x14ac:dyDescent="0.2">
      <c r="A28" s="9" t="s">
        <v>31</v>
      </c>
      <c r="B28" s="14">
        <v>0</v>
      </c>
      <c r="C28" s="14">
        <v>0</v>
      </c>
      <c r="D28" s="14">
        <v>0</v>
      </c>
      <c r="E28" s="14">
        <v>0</v>
      </c>
      <c r="F28" s="14">
        <v>0</v>
      </c>
      <c r="G28" s="14">
        <v>0</v>
      </c>
      <c r="H28" s="14">
        <v>0</v>
      </c>
      <c r="I28" s="14">
        <v>0</v>
      </c>
      <c r="J28" s="14">
        <v>0</v>
      </c>
      <c r="K28" s="14">
        <v>0</v>
      </c>
      <c r="L28" s="14">
        <v>0</v>
      </c>
      <c r="M28" s="14">
        <v>0</v>
      </c>
      <c r="N28" s="10">
        <f t="shared" si="0"/>
        <v>0</v>
      </c>
    </row>
    <row r="29" spans="1:14" x14ac:dyDescent="0.2">
      <c r="A29" s="9" t="s">
        <v>30</v>
      </c>
      <c r="B29" s="14">
        <v>0</v>
      </c>
      <c r="C29" s="14">
        <v>0</v>
      </c>
      <c r="D29" s="14">
        <v>0</v>
      </c>
      <c r="E29" s="14">
        <v>0</v>
      </c>
      <c r="F29" s="14">
        <v>0</v>
      </c>
      <c r="G29" s="14">
        <v>0</v>
      </c>
      <c r="H29" s="14">
        <v>0</v>
      </c>
      <c r="I29" s="14">
        <v>0</v>
      </c>
      <c r="J29" s="14">
        <v>0</v>
      </c>
      <c r="K29" s="14">
        <v>0</v>
      </c>
      <c r="L29" s="14">
        <v>0</v>
      </c>
      <c r="M29" s="14">
        <v>0</v>
      </c>
      <c r="N29" s="10">
        <f t="shared" si="0"/>
        <v>0</v>
      </c>
    </row>
    <row r="30" spans="1:14" x14ac:dyDescent="0.2">
      <c r="A30" s="9" t="s">
        <v>67</v>
      </c>
      <c r="B30" s="14">
        <v>0</v>
      </c>
      <c r="C30" s="14">
        <v>0</v>
      </c>
      <c r="D30" s="14">
        <v>0</v>
      </c>
      <c r="E30" s="14">
        <v>0</v>
      </c>
      <c r="F30" s="14">
        <v>0</v>
      </c>
      <c r="G30" s="14">
        <v>0</v>
      </c>
      <c r="H30" s="14">
        <v>0</v>
      </c>
      <c r="I30" s="14">
        <v>0</v>
      </c>
      <c r="J30" s="14">
        <v>0</v>
      </c>
      <c r="K30" s="14">
        <v>0</v>
      </c>
      <c r="L30" s="14">
        <v>0</v>
      </c>
      <c r="M30" s="14">
        <v>0</v>
      </c>
      <c r="N30" s="10">
        <f t="shared" si="0"/>
        <v>0</v>
      </c>
    </row>
    <row r="31" spans="1:14" x14ac:dyDescent="0.2">
      <c r="A31" s="9" t="s">
        <v>59</v>
      </c>
      <c r="B31" s="14">
        <v>0</v>
      </c>
      <c r="C31" s="14">
        <v>0</v>
      </c>
      <c r="D31" s="14">
        <v>0</v>
      </c>
      <c r="E31" s="14">
        <v>0</v>
      </c>
      <c r="F31" s="14">
        <v>0</v>
      </c>
      <c r="G31" s="14">
        <v>0</v>
      </c>
      <c r="H31" s="14">
        <v>0</v>
      </c>
      <c r="I31" s="14">
        <v>0</v>
      </c>
      <c r="J31" s="14">
        <v>0</v>
      </c>
      <c r="K31" s="14">
        <v>0</v>
      </c>
      <c r="L31" s="14">
        <v>0</v>
      </c>
      <c r="M31" s="14">
        <v>0</v>
      </c>
      <c r="N31" s="10">
        <f t="shared" si="0"/>
        <v>0</v>
      </c>
    </row>
    <row r="32" spans="1:14" x14ac:dyDescent="0.2">
      <c r="A32" s="11" t="s">
        <v>60</v>
      </c>
      <c r="B32" s="14">
        <v>0</v>
      </c>
      <c r="C32" s="14">
        <v>0</v>
      </c>
      <c r="D32" s="14">
        <v>0</v>
      </c>
      <c r="E32" s="14">
        <v>0</v>
      </c>
      <c r="F32" s="14">
        <v>0</v>
      </c>
      <c r="G32" s="14">
        <v>0</v>
      </c>
      <c r="H32" s="14">
        <v>0</v>
      </c>
      <c r="I32" s="14">
        <v>0</v>
      </c>
      <c r="J32" s="14">
        <v>0</v>
      </c>
      <c r="K32" s="14">
        <v>0</v>
      </c>
      <c r="L32" s="14">
        <v>0</v>
      </c>
      <c r="M32" s="14">
        <v>0</v>
      </c>
      <c r="N32" s="52">
        <f t="shared" si="0"/>
        <v>0</v>
      </c>
    </row>
    <row r="33" spans="1:14" x14ac:dyDescent="0.2">
      <c r="A33" s="11" t="s">
        <v>29</v>
      </c>
      <c r="B33" s="14">
        <v>0</v>
      </c>
      <c r="C33" s="14">
        <v>0</v>
      </c>
      <c r="D33" s="14">
        <v>0</v>
      </c>
      <c r="E33" s="14">
        <v>0</v>
      </c>
      <c r="F33" s="14">
        <v>0</v>
      </c>
      <c r="G33" s="14">
        <v>0</v>
      </c>
      <c r="H33" s="14">
        <v>0</v>
      </c>
      <c r="I33" s="14">
        <v>0</v>
      </c>
      <c r="J33" s="14">
        <v>0</v>
      </c>
      <c r="K33" s="14">
        <v>0</v>
      </c>
      <c r="L33" s="14">
        <v>0</v>
      </c>
      <c r="M33" s="14">
        <v>0</v>
      </c>
      <c r="N33" s="52">
        <f t="shared" si="0"/>
        <v>0</v>
      </c>
    </row>
    <row r="34" spans="1:14" x14ac:dyDescent="0.2">
      <c r="A34" s="9" t="s">
        <v>28</v>
      </c>
      <c r="B34" s="14">
        <v>0</v>
      </c>
      <c r="C34" s="14">
        <v>0</v>
      </c>
      <c r="D34" s="14">
        <v>0</v>
      </c>
      <c r="E34" s="14">
        <v>0</v>
      </c>
      <c r="F34" s="14">
        <v>0</v>
      </c>
      <c r="G34" s="14">
        <v>0</v>
      </c>
      <c r="H34" s="14">
        <v>0</v>
      </c>
      <c r="I34" s="14">
        <v>0</v>
      </c>
      <c r="J34" s="14">
        <v>0</v>
      </c>
      <c r="K34" s="14">
        <v>0</v>
      </c>
      <c r="L34" s="14">
        <v>0</v>
      </c>
      <c r="M34" s="14">
        <v>0</v>
      </c>
      <c r="N34" s="10">
        <f t="shared" si="0"/>
        <v>0</v>
      </c>
    </row>
    <row r="35" spans="1:14" x14ac:dyDescent="0.2">
      <c r="A35" s="9" t="s">
        <v>27</v>
      </c>
      <c r="B35" s="14">
        <v>0</v>
      </c>
      <c r="C35" s="14">
        <v>0</v>
      </c>
      <c r="D35" s="14">
        <v>0</v>
      </c>
      <c r="E35" s="14">
        <v>0</v>
      </c>
      <c r="F35" s="14">
        <v>0</v>
      </c>
      <c r="G35" s="14">
        <v>0</v>
      </c>
      <c r="H35" s="14">
        <v>0</v>
      </c>
      <c r="I35" s="14">
        <v>0</v>
      </c>
      <c r="J35" s="14">
        <v>0</v>
      </c>
      <c r="K35" s="14">
        <v>0</v>
      </c>
      <c r="L35" s="14">
        <v>0</v>
      </c>
      <c r="M35" s="14">
        <v>0</v>
      </c>
      <c r="N35" s="10">
        <f t="shared" si="0"/>
        <v>0</v>
      </c>
    </row>
    <row r="36" spans="1:14" x14ac:dyDescent="0.2">
      <c r="A36" s="9" t="s">
        <v>26</v>
      </c>
      <c r="B36" s="14">
        <v>0</v>
      </c>
      <c r="C36" s="14">
        <v>0</v>
      </c>
      <c r="D36" s="14">
        <v>0</v>
      </c>
      <c r="E36" s="14">
        <v>0</v>
      </c>
      <c r="F36" s="14">
        <v>0</v>
      </c>
      <c r="G36" s="14">
        <v>0</v>
      </c>
      <c r="H36" s="14">
        <v>0</v>
      </c>
      <c r="I36" s="14">
        <v>0</v>
      </c>
      <c r="J36" s="14">
        <v>0</v>
      </c>
      <c r="K36" s="14">
        <v>0</v>
      </c>
      <c r="L36" s="14">
        <v>0</v>
      </c>
      <c r="M36" s="14">
        <v>0</v>
      </c>
      <c r="N36" s="10">
        <f t="shared" si="0"/>
        <v>0</v>
      </c>
    </row>
    <row r="37" spans="1:14" x14ac:dyDescent="0.2">
      <c r="A37" s="11" t="s">
        <v>25</v>
      </c>
      <c r="B37" s="14">
        <v>0</v>
      </c>
      <c r="C37" s="14">
        <v>0</v>
      </c>
      <c r="D37" s="14">
        <v>0</v>
      </c>
      <c r="E37" s="14">
        <v>0</v>
      </c>
      <c r="F37" s="14">
        <v>0</v>
      </c>
      <c r="G37" s="14">
        <v>0</v>
      </c>
      <c r="H37" s="14">
        <v>0</v>
      </c>
      <c r="I37" s="14">
        <v>0</v>
      </c>
      <c r="J37" s="14">
        <v>0</v>
      </c>
      <c r="K37" s="14">
        <v>0</v>
      </c>
      <c r="L37" s="14">
        <v>0</v>
      </c>
      <c r="M37" s="14">
        <v>0</v>
      </c>
      <c r="N37" s="10">
        <f t="shared" si="0"/>
        <v>0</v>
      </c>
    </row>
    <row r="38" spans="1:14" x14ac:dyDescent="0.2">
      <c r="A38" s="11" t="s">
        <v>24</v>
      </c>
      <c r="B38" s="14">
        <v>0</v>
      </c>
      <c r="C38" s="14">
        <v>0</v>
      </c>
      <c r="D38" s="14">
        <v>0</v>
      </c>
      <c r="E38" s="14">
        <v>0</v>
      </c>
      <c r="F38" s="14">
        <v>0</v>
      </c>
      <c r="G38" s="14">
        <v>0</v>
      </c>
      <c r="H38" s="14">
        <v>0</v>
      </c>
      <c r="I38" s="14">
        <v>0</v>
      </c>
      <c r="J38" s="14">
        <v>0</v>
      </c>
      <c r="K38" s="14">
        <v>0</v>
      </c>
      <c r="L38" s="14">
        <v>0</v>
      </c>
      <c r="M38" s="14">
        <v>0</v>
      </c>
      <c r="N38" s="10">
        <f t="shared" si="0"/>
        <v>0</v>
      </c>
    </row>
    <row r="39" spans="1:14" x14ac:dyDescent="0.2">
      <c r="A39" s="12" t="s">
        <v>78</v>
      </c>
      <c r="B39" s="14">
        <v>0</v>
      </c>
      <c r="C39" s="14">
        <v>0</v>
      </c>
      <c r="D39" s="14">
        <v>0</v>
      </c>
      <c r="E39" s="14">
        <v>0</v>
      </c>
      <c r="F39" s="14">
        <v>0</v>
      </c>
      <c r="G39" s="14">
        <v>0</v>
      </c>
      <c r="H39" s="14">
        <v>0</v>
      </c>
      <c r="I39" s="14">
        <v>0</v>
      </c>
      <c r="J39" s="14">
        <v>0</v>
      </c>
      <c r="K39" s="14">
        <v>0</v>
      </c>
      <c r="L39" s="14">
        <v>0</v>
      </c>
      <c r="M39" s="14">
        <v>0</v>
      </c>
      <c r="N39" s="10">
        <f t="shared" si="0"/>
        <v>0</v>
      </c>
    </row>
    <row r="40" spans="1:14" x14ac:dyDescent="0.2">
      <c r="A40" s="9" t="s">
        <v>62</v>
      </c>
      <c r="B40" s="14">
        <v>0</v>
      </c>
      <c r="C40" s="14">
        <v>0</v>
      </c>
      <c r="D40" s="14">
        <v>0</v>
      </c>
      <c r="E40" s="14">
        <v>0</v>
      </c>
      <c r="F40" s="14">
        <v>0</v>
      </c>
      <c r="G40" s="14">
        <v>0</v>
      </c>
      <c r="H40" s="14">
        <v>0</v>
      </c>
      <c r="I40" s="14">
        <v>0</v>
      </c>
      <c r="J40" s="14">
        <v>0</v>
      </c>
      <c r="K40" s="14">
        <v>0</v>
      </c>
      <c r="L40" s="14">
        <v>0</v>
      </c>
      <c r="M40" s="14">
        <v>0</v>
      </c>
      <c r="N40" s="10">
        <f t="shared" si="0"/>
        <v>0</v>
      </c>
    </row>
    <row r="41" spans="1:14" x14ac:dyDescent="0.2">
      <c r="A41" s="9" t="s">
        <v>23</v>
      </c>
      <c r="B41" s="14">
        <v>0</v>
      </c>
      <c r="C41" s="14">
        <v>0</v>
      </c>
      <c r="D41" s="14">
        <v>0</v>
      </c>
      <c r="E41" s="14">
        <v>0</v>
      </c>
      <c r="F41" s="14">
        <v>0</v>
      </c>
      <c r="G41" s="14">
        <v>0</v>
      </c>
      <c r="H41" s="14">
        <v>0</v>
      </c>
      <c r="I41" s="14">
        <v>0</v>
      </c>
      <c r="J41" s="14">
        <v>0</v>
      </c>
      <c r="K41" s="14">
        <v>0</v>
      </c>
      <c r="L41" s="14">
        <v>0</v>
      </c>
      <c r="M41" s="14">
        <v>0</v>
      </c>
      <c r="N41" s="10">
        <f t="shared" si="0"/>
        <v>0</v>
      </c>
    </row>
    <row r="42" spans="1:14" x14ac:dyDescent="0.2">
      <c r="A42" s="11" t="s">
        <v>22</v>
      </c>
      <c r="B42" s="14">
        <v>0</v>
      </c>
      <c r="C42" s="14">
        <v>0</v>
      </c>
      <c r="D42" s="14">
        <v>0</v>
      </c>
      <c r="E42" s="14">
        <v>0</v>
      </c>
      <c r="F42" s="14">
        <v>0</v>
      </c>
      <c r="G42" s="14">
        <v>0</v>
      </c>
      <c r="H42" s="14">
        <v>0</v>
      </c>
      <c r="I42" s="14">
        <v>0</v>
      </c>
      <c r="J42" s="14">
        <v>0</v>
      </c>
      <c r="K42" s="14">
        <v>0</v>
      </c>
      <c r="L42" s="14">
        <v>0</v>
      </c>
      <c r="M42" s="14">
        <v>0</v>
      </c>
      <c r="N42" s="10">
        <f t="shared" si="0"/>
        <v>0</v>
      </c>
    </row>
    <row r="43" spans="1:14" x14ac:dyDescent="0.2">
      <c r="A43" s="11" t="s">
        <v>21</v>
      </c>
      <c r="B43" s="14">
        <v>0</v>
      </c>
      <c r="C43" s="14">
        <v>0</v>
      </c>
      <c r="D43" s="14">
        <v>0</v>
      </c>
      <c r="E43" s="14">
        <v>0</v>
      </c>
      <c r="F43" s="14">
        <v>0</v>
      </c>
      <c r="G43" s="14">
        <v>0</v>
      </c>
      <c r="H43" s="14">
        <v>0</v>
      </c>
      <c r="I43" s="14">
        <v>0</v>
      </c>
      <c r="J43" s="14">
        <v>0</v>
      </c>
      <c r="K43" s="14">
        <v>0</v>
      </c>
      <c r="L43" s="14">
        <v>0</v>
      </c>
      <c r="M43" s="14">
        <v>0</v>
      </c>
      <c r="N43" s="10">
        <f t="shared" si="0"/>
        <v>0</v>
      </c>
    </row>
    <row r="44" spans="1:14" x14ac:dyDescent="0.2">
      <c r="A44" s="12" t="s">
        <v>63</v>
      </c>
      <c r="B44" s="14">
        <v>0</v>
      </c>
      <c r="C44" s="14">
        <v>0</v>
      </c>
      <c r="D44" s="14">
        <v>0</v>
      </c>
      <c r="E44" s="14">
        <v>0</v>
      </c>
      <c r="F44" s="14">
        <v>0</v>
      </c>
      <c r="G44" s="14">
        <v>0</v>
      </c>
      <c r="H44" s="14">
        <v>0</v>
      </c>
      <c r="I44" s="14">
        <v>0</v>
      </c>
      <c r="J44" s="14">
        <v>0</v>
      </c>
      <c r="K44" s="14">
        <v>0</v>
      </c>
      <c r="L44" s="14">
        <v>0</v>
      </c>
      <c r="M44" s="14">
        <v>0</v>
      </c>
      <c r="N44" s="10">
        <f t="shared" si="0"/>
        <v>0</v>
      </c>
    </row>
    <row r="45" spans="1:14" x14ac:dyDescent="0.2">
      <c r="A45" s="9" t="s">
        <v>20</v>
      </c>
      <c r="B45" s="14">
        <v>0</v>
      </c>
      <c r="C45" s="14">
        <v>0</v>
      </c>
      <c r="D45" s="14">
        <v>0</v>
      </c>
      <c r="E45" s="14">
        <v>0</v>
      </c>
      <c r="F45" s="14">
        <v>0</v>
      </c>
      <c r="G45" s="14">
        <v>0</v>
      </c>
      <c r="H45" s="14">
        <v>0</v>
      </c>
      <c r="I45" s="14">
        <v>0</v>
      </c>
      <c r="J45" s="14">
        <v>0</v>
      </c>
      <c r="K45" s="14">
        <v>0</v>
      </c>
      <c r="L45" s="14">
        <v>0</v>
      </c>
      <c r="M45" s="14">
        <v>0</v>
      </c>
      <c r="N45" s="10">
        <f t="shared" si="0"/>
        <v>0</v>
      </c>
    </row>
    <row r="46" spans="1:14" x14ac:dyDescent="0.2">
      <c r="A46" s="9" t="s">
        <v>19</v>
      </c>
      <c r="B46" s="14">
        <v>0</v>
      </c>
      <c r="C46" s="14">
        <v>0</v>
      </c>
      <c r="D46" s="14">
        <v>0</v>
      </c>
      <c r="E46" s="14">
        <v>0</v>
      </c>
      <c r="F46" s="14">
        <v>0</v>
      </c>
      <c r="G46" s="14">
        <v>0</v>
      </c>
      <c r="H46" s="14">
        <v>0</v>
      </c>
      <c r="I46" s="14">
        <v>0</v>
      </c>
      <c r="J46" s="14">
        <v>0</v>
      </c>
      <c r="K46" s="14">
        <v>0</v>
      </c>
      <c r="L46" s="14">
        <v>0</v>
      </c>
      <c r="M46" s="14">
        <v>0</v>
      </c>
      <c r="N46" s="10">
        <f t="shared" si="0"/>
        <v>0</v>
      </c>
    </row>
    <row r="47" spans="1:14" x14ac:dyDescent="0.2">
      <c r="A47" s="9" t="s">
        <v>18</v>
      </c>
      <c r="B47" s="14">
        <v>0</v>
      </c>
      <c r="C47" s="14">
        <v>0</v>
      </c>
      <c r="D47" s="14">
        <v>0</v>
      </c>
      <c r="E47" s="14">
        <v>0</v>
      </c>
      <c r="F47" s="14">
        <v>0</v>
      </c>
      <c r="G47" s="14">
        <v>0</v>
      </c>
      <c r="H47" s="14">
        <v>0</v>
      </c>
      <c r="I47" s="14">
        <v>0</v>
      </c>
      <c r="J47" s="14">
        <v>0</v>
      </c>
      <c r="K47" s="14">
        <v>0</v>
      </c>
      <c r="L47" s="14">
        <v>0</v>
      </c>
      <c r="M47" s="14">
        <v>0</v>
      </c>
      <c r="N47" s="10">
        <f t="shared" si="0"/>
        <v>0</v>
      </c>
    </row>
    <row r="48" spans="1:14" x14ac:dyDescent="0.2">
      <c r="A48" s="9" t="s">
        <v>64</v>
      </c>
      <c r="B48" s="14">
        <v>0</v>
      </c>
      <c r="C48" s="14">
        <v>0</v>
      </c>
      <c r="D48" s="14">
        <v>0</v>
      </c>
      <c r="E48" s="14">
        <v>0</v>
      </c>
      <c r="F48" s="14">
        <v>0</v>
      </c>
      <c r="G48" s="14">
        <v>0</v>
      </c>
      <c r="H48" s="14">
        <v>0</v>
      </c>
      <c r="I48" s="14">
        <v>0</v>
      </c>
      <c r="J48" s="14">
        <v>0</v>
      </c>
      <c r="K48" s="14">
        <v>0</v>
      </c>
      <c r="L48" s="14">
        <v>0</v>
      </c>
      <c r="M48" s="14">
        <v>0</v>
      </c>
      <c r="N48" s="10">
        <f t="shared" si="0"/>
        <v>0</v>
      </c>
    </row>
    <row r="49" spans="1:15" x14ac:dyDescent="0.2">
      <c r="A49" s="9" t="s">
        <v>17</v>
      </c>
      <c r="B49" s="14">
        <v>0</v>
      </c>
      <c r="C49" s="14">
        <v>0</v>
      </c>
      <c r="D49" s="14">
        <v>0</v>
      </c>
      <c r="E49" s="14">
        <v>0</v>
      </c>
      <c r="F49" s="14">
        <v>0</v>
      </c>
      <c r="G49" s="14">
        <v>0</v>
      </c>
      <c r="H49" s="14">
        <v>0</v>
      </c>
      <c r="I49" s="14">
        <v>0</v>
      </c>
      <c r="J49" s="14">
        <v>0</v>
      </c>
      <c r="K49" s="14">
        <v>0</v>
      </c>
      <c r="L49" s="14">
        <v>0</v>
      </c>
      <c r="M49" s="14">
        <v>0</v>
      </c>
      <c r="N49" s="10">
        <f t="shared" si="0"/>
        <v>0</v>
      </c>
    </row>
    <row r="50" spans="1:15" x14ac:dyDescent="0.2">
      <c r="A50" s="9" t="s">
        <v>16</v>
      </c>
      <c r="B50" s="14">
        <v>0</v>
      </c>
      <c r="C50" s="14">
        <v>0</v>
      </c>
      <c r="D50" s="14">
        <v>0</v>
      </c>
      <c r="E50" s="14">
        <v>0</v>
      </c>
      <c r="F50" s="14">
        <v>0</v>
      </c>
      <c r="G50" s="14">
        <v>0</v>
      </c>
      <c r="H50" s="14">
        <v>0</v>
      </c>
      <c r="I50" s="14">
        <v>0</v>
      </c>
      <c r="J50" s="14">
        <v>0</v>
      </c>
      <c r="K50" s="14">
        <v>0</v>
      </c>
      <c r="L50" s="14">
        <v>0</v>
      </c>
      <c r="M50" s="14">
        <v>0</v>
      </c>
      <c r="N50" s="10">
        <f t="shared" si="0"/>
        <v>0</v>
      </c>
    </row>
    <row r="51" spans="1:15" x14ac:dyDescent="0.2">
      <c r="A51" s="9" t="s">
        <v>66</v>
      </c>
      <c r="B51" s="14">
        <v>0</v>
      </c>
      <c r="C51" s="14">
        <v>0</v>
      </c>
      <c r="D51" s="14">
        <v>0</v>
      </c>
      <c r="E51" s="14">
        <v>0</v>
      </c>
      <c r="F51" s="14">
        <v>0</v>
      </c>
      <c r="G51" s="14">
        <v>0</v>
      </c>
      <c r="H51" s="14">
        <v>0</v>
      </c>
      <c r="I51" s="14">
        <v>0</v>
      </c>
      <c r="J51" s="14">
        <v>0</v>
      </c>
      <c r="K51" s="14">
        <v>0</v>
      </c>
      <c r="L51" s="14">
        <v>0</v>
      </c>
      <c r="M51" s="14">
        <v>0</v>
      </c>
      <c r="N51" s="10">
        <f t="shared" si="0"/>
        <v>0</v>
      </c>
    </row>
    <row r="52" spans="1:15" x14ac:dyDescent="0.2">
      <c r="A52" s="9" t="s">
        <v>15</v>
      </c>
      <c r="B52" s="14">
        <v>0</v>
      </c>
      <c r="C52" s="14">
        <v>0</v>
      </c>
      <c r="D52" s="14">
        <v>0</v>
      </c>
      <c r="E52" s="14">
        <v>0</v>
      </c>
      <c r="F52" s="14">
        <v>0</v>
      </c>
      <c r="G52" s="14">
        <v>0</v>
      </c>
      <c r="H52" s="14">
        <v>0</v>
      </c>
      <c r="I52" s="14">
        <v>0</v>
      </c>
      <c r="J52" s="14">
        <v>0</v>
      </c>
      <c r="K52" s="14">
        <v>0</v>
      </c>
      <c r="L52" s="14">
        <v>0</v>
      </c>
      <c r="M52" s="14">
        <v>0</v>
      </c>
      <c r="N52" s="10">
        <f t="shared" si="0"/>
        <v>0</v>
      </c>
    </row>
    <row r="53" spans="1:15" x14ac:dyDescent="0.2">
      <c r="A53" s="55" t="s">
        <v>14</v>
      </c>
      <c r="B53" s="56">
        <v>0</v>
      </c>
      <c r="C53" s="56">
        <v>0</v>
      </c>
      <c r="D53" s="56">
        <v>0</v>
      </c>
      <c r="E53" s="56">
        <v>0</v>
      </c>
      <c r="F53" s="56">
        <v>0</v>
      </c>
      <c r="G53" s="56">
        <v>0</v>
      </c>
      <c r="H53" s="56">
        <v>0</v>
      </c>
      <c r="I53" s="56">
        <v>0</v>
      </c>
      <c r="J53" s="56">
        <v>0</v>
      </c>
      <c r="K53" s="56">
        <v>0</v>
      </c>
      <c r="L53" s="56">
        <v>0</v>
      </c>
      <c r="M53" s="56">
        <v>0</v>
      </c>
      <c r="N53" s="57">
        <f t="shared" si="0"/>
        <v>0</v>
      </c>
    </row>
    <row r="54" spans="1:15" ht="16" thickBot="1" x14ac:dyDescent="0.25">
      <c r="A54" s="58" t="s">
        <v>120</v>
      </c>
      <c r="B54" s="54">
        <v>0</v>
      </c>
      <c r="C54" s="54">
        <v>0</v>
      </c>
      <c r="D54" s="54">
        <v>0</v>
      </c>
      <c r="E54" s="54">
        <v>0</v>
      </c>
      <c r="F54" s="54">
        <v>0</v>
      </c>
      <c r="G54" s="54">
        <v>0</v>
      </c>
      <c r="H54" s="54">
        <v>0</v>
      </c>
      <c r="I54" s="54">
        <v>0</v>
      </c>
      <c r="J54" s="54">
        <v>0</v>
      </c>
      <c r="K54" s="54">
        <v>0</v>
      </c>
      <c r="L54" s="54">
        <v>0</v>
      </c>
      <c r="M54" s="54">
        <v>0</v>
      </c>
      <c r="N54" s="59">
        <f t="shared" si="0"/>
        <v>0</v>
      </c>
    </row>
    <row r="55" spans="1:15" ht="16" thickBot="1" x14ac:dyDescent="0.25">
      <c r="A55" s="8" t="s">
        <v>1</v>
      </c>
      <c r="B55" s="7">
        <f>SUM(B6:B11,B14:B22,B25,B28:B31,B34:B36,B39:B41,B44:B54)</f>
        <v>0</v>
      </c>
      <c r="C55" s="7">
        <f t="shared" ref="C55:M55" si="1">SUM(C6:C11,C14:C22,C25,C28:C31,C34:C36,C39:C41,C44:C54)</f>
        <v>0</v>
      </c>
      <c r="D55" s="7">
        <f t="shared" si="1"/>
        <v>0</v>
      </c>
      <c r="E55" s="7">
        <f t="shared" si="1"/>
        <v>0</v>
      </c>
      <c r="F55" s="7">
        <f t="shared" si="1"/>
        <v>0</v>
      </c>
      <c r="G55" s="7">
        <f t="shared" si="1"/>
        <v>0</v>
      </c>
      <c r="H55" s="7">
        <f t="shared" si="1"/>
        <v>0</v>
      </c>
      <c r="I55" s="7">
        <f t="shared" si="1"/>
        <v>0</v>
      </c>
      <c r="J55" s="7">
        <f t="shared" si="1"/>
        <v>0</v>
      </c>
      <c r="K55" s="7">
        <f t="shared" si="1"/>
        <v>0</v>
      </c>
      <c r="L55" s="7">
        <f t="shared" si="1"/>
        <v>0</v>
      </c>
      <c r="M55" s="7">
        <f t="shared" si="1"/>
        <v>0</v>
      </c>
      <c r="N55" s="53">
        <f t="shared" si="0"/>
        <v>0</v>
      </c>
      <c r="O55" s="30" t="s">
        <v>13</v>
      </c>
    </row>
  </sheetData>
  <mergeCells count="2">
    <mergeCell ref="B4:N4"/>
    <mergeCell ref="A4:A5"/>
  </mergeCells>
  <pageMargins left="0.7" right="0.7" top="0.75" bottom="0.75" header="0.3" footer="0.3"/>
  <pageSetup scale="88" orientation="portrait" r:id="rId1"/>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43"/>
  <sheetViews>
    <sheetView workbookViewId="0">
      <selection activeCell="F3" sqref="F3"/>
    </sheetView>
  </sheetViews>
  <sheetFormatPr baseColWidth="10" defaultColWidth="8.83203125" defaultRowHeight="15" x14ac:dyDescent="0.2"/>
  <cols>
    <col min="2" max="3" width="13.6640625" customWidth="1"/>
    <col min="5" max="5" width="12" customWidth="1"/>
    <col min="6" max="6" width="12.83203125" customWidth="1"/>
  </cols>
  <sheetData>
    <row r="1" spans="2:6" ht="16" thickBot="1" x14ac:dyDescent="0.25"/>
    <row r="2" spans="2:6" ht="16" thickBot="1" x14ac:dyDescent="0.25">
      <c r="B2" s="28" t="s">
        <v>2</v>
      </c>
      <c r="C2" s="29" t="s">
        <v>3</v>
      </c>
      <c r="E2" s="33" t="s">
        <v>56</v>
      </c>
      <c r="F2" s="33" t="s">
        <v>57</v>
      </c>
    </row>
    <row r="3" spans="2:6" ht="16" thickBot="1" x14ac:dyDescent="0.25">
      <c r="B3" s="2" t="s">
        <v>61</v>
      </c>
      <c r="C3" s="3" t="s">
        <v>122</v>
      </c>
      <c r="E3" s="34" t="s">
        <v>5</v>
      </c>
      <c r="F3" s="35">
        <v>0</v>
      </c>
    </row>
    <row r="4" spans="2:6" ht="16" thickBot="1" x14ac:dyDescent="0.25">
      <c r="B4" s="2" t="s">
        <v>4</v>
      </c>
      <c r="C4" s="3">
        <f>SUM(C5:C16)</f>
        <v>0</v>
      </c>
      <c r="E4" s="34" t="s">
        <v>6</v>
      </c>
      <c r="F4" s="35">
        <f>SUM(C6,C19,C32)</f>
        <v>0</v>
      </c>
    </row>
    <row r="5" spans="2:6" ht="16" thickBot="1" x14ac:dyDescent="0.25">
      <c r="B5" s="4" t="s">
        <v>5</v>
      </c>
      <c r="C5" s="5">
        <v>0</v>
      </c>
      <c r="E5" s="34" t="s">
        <v>7</v>
      </c>
      <c r="F5" s="35">
        <f>SUM(C7,C20,C33)</f>
        <v>0</v>
      </c>
    </row>
    <row r="6" spans="2:6" ht="16" thickBot="1" x14ac:dyDescent="0.25">
      <c r="B6" s="4" t="s">
        <v>6</v>
      </c>
      <c r="C6" s="5">
        <v>0</v>
      </c>
      <c r="E6" s="34" t="s">
        <v>54</v>
      </c>
      <c r="F6" s="35">
        <f>SUM(C8,C21,C34)</f>
        <v>0</v>
      </c>
    </row>
    <row r="7" spans="2:6" ht="16" thickBot="1" x14ac:dyDescent="0.25">
      <c r="B7" s="4" t="s">
        <v>7</v>
      </c>
      <c r="C7" s="5">
        <v>0</v>
      </c>
      <c r="E7" s="34" t="s">
        <v>9</v>
      </c>
      <c r="F7" s="35">
        <f t="shared" ref="F7:F12" si="0">SUM(C9,C22,C35)</f>
        <v>0</v>
      </c>
    </row>
    <row r="8" spans="2:6" ht="16" thickBot="1" x14ac:dyDescent="0.25">
      <c r="B8" s="4" t="s">
        <v>8</v>
      </c>
      <c r="C8" s="5">
        <v>0</v>
      </c>
      <c r="E8" s="34" t="s">
        <v>53</v>
      </c>
      <c r="F8" s="36">
        <f t="shared" si="0"/>
        <v>0</v>
      </c>
    </row>
    <row r="9" spans="2:6" ht="16" thickBot="1" x14ac:dyDescent="0.25">
      <c r="B9" s="4" t="s">
        <v>9</v>
      </c>
      <c r="C9" s="5">
        <v>0</v>
      </c>
      <c r="E9" s="35" t="s">
        <v>79</v>
      </c>
      <c r="F9" s="37">
        <f t="shared" si="0"/>
        <v>0</v>
      </c>
    </row>
    <row r="10" spans="2:6" ht="16" thickBot="1" x14ac:dyDescent="0.25">
      <c r="B10" s="4" t="s">
        <v>10</v>
      </c>
      <c r="C10" s="5">
        <v>0</v>
      </c>
      <c r="E10" s="35" t="s">
        <v>73</v>
      </c>
      <c r="F10" s="35">
        <f t="shared" si="0"/>
        <v>0</v>
      </c>
    </row>
    <row r="11" spans="2:6" s="22" customFormat="1" ht="16" thickBot="1" x14ac:dyDescent="0.25">
      <c r="B11" s="4" t="s">
        <v>72</v>
      </c>
      <c r="C11" s="5">
        <v>0</v>
      </c>
      <c r="E11" s="35" t="s">
        <v>80</v>
      </c>
      <c r="F11" s="35">
        <f t="shared" si="0"/>
        <v>0</v>
      </c>
    </row>
    <row r="12" spans="2:6" s="22" customFormat="1" ht="16" thickBot="1" x14ac:dyDescent="0.25">
      <c r="B12" s="4" t="s">
        <v>73</v>
      </c>
      <c r="C12" s="5">
        <v>0</v>
      </c>
      <c r="E12" s="35" t="s">
        <v>75</v>
      </c>
      <c r="F12" s="35">
        <f t="shared" si="0"/>
        <v>0</v>
      </c>
    </row>
    <row r="13" spans="2:6" s="22" customFormat="1" ht="16" thickBot="1" x14ac:dyDescent="0.25">
      <c r="B13" s="4" t="s">
        <v>74</v>
      </c>
      <c r="C13" s="5">
        <v>0</v>
      </c>
      <c r="E13" s="35" t="s">
        <v>76</v>
      </c>
      <c r="F13" s="35">
        <f>SUM(C15,C28,C41)</f>
        <v>0</v>
      </c>
    </row>
    <row r="14" spans="2:6" s="22" customFormat="1" ht="16" thickBot="1" x14ac:dyDescent="0.25">
      <c r="B14" s="4" t="s">
        <v>75</v>
      </c>
      <c r="C14" s="5">
        <v>0</v>
      </c>
      <c r="E14" s="35" t="s">
        <v>77</v>
      </c>
      <c r="F14" s="35">
        <f>SUM(C16+C29+C42)</f>
        <v>0</v>
      </c>
    </row>
    <row r="15" spans="2:6" s="22" customFormat="1" ht="16" thickBot="1" x14ac:dyDescent="0.25">
      <c r="B15" s="4" t="s">
        <v>76</v>
      </c>
      <c r="C15" s="5">
        <v>0</v>
      </c>
      <c r="E15" s="38" t="s">
        <v>1</v>
      </c>
      <c r="F15" s="38">
        <f>SUM(F3:F14)</f>
        <v>0</v>
      </c>
    </row>
    <row r="16" spans="2:6" s="22" customFormat="1" ht="16" thickBot="1" x14ac:dyDescent="0.25">
      <c r="B16" s="4" t="s">
        <v>77</v>
      </c>
      <c r="C16" s="5">
        <v>0</v>
      </c>
      <c r="E16" s="8"/>
    </row>
    <row r="17" spans="2:3" ht="16" thickBot="1" x14ac:dyDescent="0.25">
      <c r="B17" s="2" t="s">
        <v>11</v>
      </c>
      <c r="C17" s="3">
        <f>SUM(C18:C29)</f>
        <v>0</v>
      </c>
    </row>
    <row r="18" spans="2:3" ht="16" thickBot="1" x14ac:dyDescent="0.25">
      <c r="B18" s="4" t="s">
        <v>5</v>
      </c>
      <c r="C18" s="5">
        <v>0</v>
      </c>
    </row>
    <row r="19" spans="2:3" ht="16" thickBot="1" x14ac:dyDescent="0.25">
      <c r="B19" s="4" t="s">
        <v>6</v>
      </c>
      <c r="C19" s="5">
        <v>0</v>
      </c>
    </row>
    <row r="20" spans="2:3" ht="16" thickBot="1" x14ac:dyDescent="0.25">
      <c r="B20" s="4" t="s">
        <v>7</v>
      </c>
      <c r="C20" s="5">
        <v>0</v>
      </c>
    </row>
    <row r="21" spans="2:3" ht="16" thickBot="1" x14ac:dyDescent="0.25">
      <c r="B21" s="4" t="s">
        <v>8</v>
      </c>
      <c r="C21" s="5">
        <v>0</v>
      </c>
    </row>
    <row r="22" spans="2:3" ht="16" thickBot="1" x14ac:dyDescent="0.25">
      <c r="B22" s="4" t="s">
        <v>9</v>
      </c>
      <c r="C22" s="5">
        <v>0</v>
      </c>
    </row>
    <row r="23" spans="2:3" ht="16" thickBot="1" x14ac:dyDescent="0.25">
      <c r="B23" s="4" t="s">
        <v>10</v>
      </c>
      <c r="C23" s="5">
        <v>0</v>
      </c>
    </row>
    <row r="24" spans="2:3" s="22" customFormat="1" ht="16" thickBot="1" x14ac:dyDescent="0.25">
      <c r="B24" s="4" t="s">
        <v>72</v>
      </c>
      <c r="C24" s="5">
        <v>0</v>
      </c>
    </row>
    <row r="25" spans="2:3" s="22" customFormat="1" ht="16" thickBot="1" x14ac:dyDescent="0.25">
      <c r="B25" s="4" t="s">
        <v>73</v>
      </c>
      <c r="C25" s="5">
        <v>0</v>
      </c>
    </row>
    <row r="26" spans="2:3" s="22" customFormat="1" ht="16" thickBot="1" x14ac:dyDescent="0.25">
      <c r="B26" s="4" t="s">
        <v>74</v>
      </c>
      <c r="C26" s="5">
        <v>0</v>
      </c>
    </row>
    <row r="27" spans="2:3" s="22" customFormat="1" ht="16" thickBot="1" x14ac:dyDescent="0.25">
      <c r="B27" s="4" t="s">
        <v>75</v>
      </c>
      <c r="C27" s="5">
        <v>0</v>
      </c>
    </row>
    <row r="28" spans="2:3" s="22" customFormat="1" ht="16" thickBot="1" x14ac:dyDescent="0.25">
      <c r="B28" s="4" t="s">
        <v>76</v>
      </c>
      <c r="C28" s="5">
        <v>0</v>
      </c>
    </row>
    <row r="29" spans="2:3" s="22" customFormat="1" ht="16" thickBot="1" x14ac:dyDescent="0.25">
      <c r="B29" s="4" t="s">
        <v>77</v>
      </c>
      <c r="C29" s="5">
        <v>0</v>
      </c>
    </row>
    <row r="30" spans="2:3" ht="16" thickBot="1" x14ac:dyDescent="0.25">
      <c r="B30" s="2" t="s">
        <v>12</v>
      </c>
      <c r="C30" s="3">
        <f>SUM(C31:C42)</f>
        <v>0</v>
      </c>
    </row>
    <row r="31" spans="2:3" ht="16" thickBot="1" x14ac:dyDescent="0.25">
      <c r="B31" s="4" t="s">
        <v>5</v>
      </c>
      <c r="C31" s="5">
        <v>0</v>
      </c>
    </row>
    <row r="32" spans="2:3" ht="16" thickBot="1" x14ac:dyDescent="0.25">
      <c r="B32" s="4" t="s">
        <v>6</v>
      </c>
      <c r="C32" s="5">
        <v>0</v>
      </c>
    </row>
    <row r="33" spans="2:3" ht="16" thickBot="1" x14ac:dyDescent="0.25">
      <c r="B33" s="4" t="s">
        <v>7</v>
      </c>
      <c r="C33" s="5">
        <v>0</v>
      </c>
    </row>
    <row r="34" spans="2:3" ht="16" thickBot="1" x14ac:dyDescent="0.25">
      <c r="B34" s="4" t="s">
        <v>8</v>
      </c>
      <c r="C34" s="5">
        <v>0</v>
      </c>
    </row>
    <row r="35" spans="2:3" ht="16" thickBot="1" x14ac:dyDescent="0.25">
      <c r="B35" s="4" t="s">
        <v>9</v>
      </c>
      <c r="C35" s="5">
        <v>0</v>
      </c>
    </row>
    <row r="36" spans="2:3" ht="16" thickBot="1" x14ac:dyDescent="0.25">
      <c r="B36" s="4" t="s">
        <v>10</v>
      </c>
      <c r="C36" s="5">
        <v>0</v>
      </c>
    </row>
    <row r="37" spans="2:3" s="22" customFormat="1" ht="16" thickBot="1" x14ac:dyDescent="0.25">
      <c r="B37" s="4" t="s">
        <v>72</v>
      </c>
      <c r="C37" s="5">
        <v>0</v>
      </c>
    </row>
    <row r="38" spans="2:3" s="22" customFormat="1" ht="16" thickBot="1" x14ac:dyDescent="0.25">
      <c r="B38" s="4" t="s">
        <v>73</v>
      </c>
      <c r="C38" s="5">
        <v>0</v>
      </c>
    </row>
    <row r="39" spans="2:3" s="22" customFormat="1" ht="16" thickBot="1" x14ac:dyDescent="0.25">
      <c r="B39" s="4" t="s">
        <v>74</v>
      </c>
      <c r="C39" s="5">
        <v>0</v>
      </c>
    </row>
    <row r="40" spans="2:3" s="22" customFormat="1" ht="16" thickBot="1" x14ac:dyDescent="0.25">
      <c r="B40" s="4" t="s">
        <v>75</v>
      </c>
      <c r="C40" s="5">
        <v>0</v>
      </c>
    </row>
    <row r="41" spans="2:3" s="22" customFormat="1" ht="16" thickBot="1" x14ac:dyDescent="0.25">
      <c r="B41" s="4" t="s">
        <v>76</v>
      </c>
      <c r="C41" s="5">
        <v>0</v>
      </c>
    </row>
    <row r="42" spans="2:3" s="22" customFormat="1" ht="16" thickBot="1" x14ac:dyDescent="0.25">
      <c r="B42" s="4" t="s">
        <v>77</v>
      </c>
      <c r="C42" s="5">
        <v>0</v>
      </c>
    </row>
    <row r="43" spans="2:3" ht="16" thickBot="1" x14ac:dyDescent="0.25">
      <c r="B43" s="26" t="s">
        <v>13</v>
      </c>
      <c r="C43" s="27">
        <f>SUM(C30,C17,C4)</f>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4"/>
  <sheetViews>
    <sheetView workbookViewId="0">
      <selection activeCell="M2" sqref="M2"/>
    </sheetView>
  </sheetViews>
  <sheetFormatPr baseColWidth="10" defaultColWidth="8.83203125" defaultRowHeight="15" x14ac:dyDescent="0.2"/>
  <cols>
    <col min="1" max="1" width="23.33203125" customWidth="1"/>
    <col min="2" max="13" width="11.6640625" customWidth="1"/>
    <col min="14" max="17" width="12.5" customWidth="1"/>
    <col min="18" max="18" width="13.33203125" customWidth="1"/>
  </cols>
  <sheetData>
    <row r="1" spans="1:21" s="1" customFormat="1" x14ac:dyDescent="0.2">
      <c r="A1" s="8" t="s">
        <v>58</v>
      </c>
    </row>
    <row r="2" spans="1:21" s="22" customFormat="1" x14ac:dyDescent="0.2">
      <c r="A2" s="8" t="s">
        <v>65</v>
      </c>
      <c r="B2" s="22" t="s">
        <v>122</v>
      </c>
    </row>
    <row r="3" spans="1:21" s="1" customFormat="1" x14ac:dyDescent="0.2"/>
    <row r="4" spans="1:21" x14ac:dyDescent="0.2">
      <c r="A4" s="20" t="s">
        <v>55</v>
      </c>
      <c r="B4" s="92" t="s">
        <v>5</v>
      </c>
      <c r="C4" s="92" t="s">
        <v>6</v>
      </c>
      <c r="D4" s="92" t="s">
        <v>7</v>
      </c>
      <c r="E4" s="92" t="s">
        <v>54</v>
      </c>
      <c r="F4" s="92" t="s">
        <v>9</v>
      </c>
      <c r="G4" s="92" t="s">
        <v>53</v>
      </c>
      <c r="H4" s="93" t="s">
        <v>79</v>
      </c>
      <c r="I4" s="93" t="s">
        <v>73</v>
      </c>
      <c r="J4" s="93" t="s">
        <v>80</v>
      </c>
      <c r="K4" s="93" t="s">
        <v>75</v>
      </c>
      <c r="L4" s="93" t="s">
        <v>76</v>
      </c>
      <c r="M4" s="93" t="s">
        <v>77</v>
      </c>
      <c r="N4" s="94" t="s">
        <v>81</v>
      </c>
      <c r="O4" s="92" t="s">
        <v>82</v>
      </c>
      <c r="P4" s="92" t="s">
        <v>83</v>
      </c>
      <c r="Q4" s="93" t="s">
        <v>84</v>
      </c>
      <c r="R4" s="94" t="s">
        <v>85</v>
      </c>
      <c r="T4" s="22"/>
    </row>
    <row r="5" spans="1:21" x14ac:dyDescent="0.2">
      <c r="A5" s="17" t="s">
        <v>52</v>
      </c>
      <c r="B5" s="19" t="e">
        <f>'DOT by Month'!B6/(VLOOKUP(B$4,PD!$E$3:$F$14,2,FALSE))*1000</f>
        <v>#DIV/0!</v>
      </c>
      <c r="C5" s="19" t="e">
        <f>'DOT by Month'!C6/(VLOOKUP(C$4,PD!$E$3:$F$14,2,FALSE))*1000</f>
        <v>#DIV/0!</v>
      </c>
      <c r="D5" s="19" t="e">
        <f>'DOT by Month'!D6/(VLOOKUP(D$4,PD!$E$3:$F$14,2,FALSE))*1000</f>
        <v>#DIV/0!</v>
      </c>
      <c r="E5" s="19" t="e">
        <f>'DOT by Month'!E6/(VLOOKUP(E$4,PD!$E$3:$F$14,2,FALSE))*1000</f>
        <v>#DIV/0!</v>
      </c>
      <c r="F5" s="19" t="e">
        <f>'DOT by Month'!F6/(VLOOKUP(F$4,PD!$E$3:$F$14,2,FALSE))*1000</f>
        <v>#DIV/0!</v>
      </c>
      <c r="G5" s="19" t="e">
        <f>'DOT by Month'!G6/(VLOOKUP(G$4,PD!$E$3:$F$14,2,FALSE))*1000</f>
        <v>#DIV/0!</v>
      </c>
      <c r="H5" s="19" t="e">
        <f>'DOT by Month'!H6/(VLOOKUP(H$4,PD!$E$3:$F$14,2,FALSE))*1000</f>
        <v>#DIV/0!</v>
      </c>
      <c r="I5" s="19" t="e">
        <f>'DOT by Month'!I6/(VLOOKUP(I$4,PD!$E$3:$F$14,2,FALSE))*1000</f>
        <v>#DIV/0!</v>
      </c>
      <c r="J5" s="19" t="e">
        <f>'DOT by Month'!J6/(VLOOKUP(J$4,PD!$E$3:$F$14,2,FALSE))*1000</f>
        <v>#DIV/0!</v>
      </c>
      <c r="K5" s="19" t="e">
        <f>'DOT by Month'!K6/(VLOOKUP(K$4,PD!$E$3:$F$14,2,FALSE))*1000</f>
        <v>#DIV/0!</v>
      </c>
      <c r="L5" s="19" t="e">
        <f>'DOT by Month'!L6/(VLOOKUP(L$4,PD!$E$3:$F$14,2,FALSE))*1000</f>
        <v>#DIV/0!</v>
      </c>
      <c r="M5" s="19" t="e">
        <f>'DOT by Month'!M6/(VLOOKUP(M$4,PD!$E$3:$F$14,2,FALSE))*1000</f>
        <v>#DIV/0!</v>
      </c>
      <c r="N5" s="83" t="e">
        <f>(SUM('DOT by Month'!B6:D6))/(SUM(PD!$F$3:$F$5))*1000</f>
        <v>#DIV/0!</v>
      </c>
      <c r="O5" s="62" t="e">
        <f>(SUM('DOT by Month'!E6:G6))/(SUM(PD!$F$6:$F$8))*1000</f>
        <v>#DIV/0!</v>
      </c>
      <c r="P5" s="62" t="e">
        <f>(SUM('DOT by Month'!H6:J6))/(SUM(PD!$F$9:$F$11))*1000</f>
        <v>#DIV/0!</v>
      </c>
      <c r="Q5" s="62" t="e">
        <f>(SUM('DOT by Month'!K6:M6))/(SUM(PD!$F$12:$F$14))*1000</f>
        <v>#DIV/0!</v>
      </c>
      <c r="R5" s="86" t="e">
        <f>'DOT by Month'!N6/PD!$F$15*1000</f>
        <v>#DIV/0!</v>
      </c>
    </row>
    <row r="6" spans="1:21" x14ac:dyDescent="0.2">
      <c r="A6" s="17" t="s">
        <v>51</v>
      </c>
      <c r="B6" s="19" t="e">
        <f>'DOT by Month'!B7/(VLOOKUP(B$4,PD!$E$3:$F$14,2,FALSE))*1000</f>
        <v>#DIV/0!</v>
      </c>
      <c r="C6" s="19" t="e">
        <f>'DOT by Month'!C7/(VLOOKUP(C$4,PD!$E$3:$F$14,2,FALSE))*1000</f>
        <v>#DIV/0!</v>
      </c>
      <c r="D6" s="19" t="e">
        <f>'DOT by Month'!D7/(VLOOKUP(D$4,PD!$E$3:$F$14,2,FALSE))*1000</f>
        <v>#DIV/0!</v>
      </c>
      <c r="E6" s="19" t="e">
        <f>'DOT by Month'!E7/(VLOOKUP(E$4,PD!$E$3:$F$14,2,FALSE))*1000</f>
        <v>#DIV/0!</v>
      </c>
      <c r="F6" s="19" t="e">
        <f>'DOT by Month'!F7/(VLOOKUP(F$4,PD!$E$3:$F$14,2,FALSE))*1000</f>
        <v>#DIV/0!</v>
      </c>
      <c r="G6" s="19" t="e">
        <f>'DOT by Month'!G7/(VLOOKUP(G$4,PD!$E$3:$F$14,2,FALSE))*1000</f>
        <v>#DIV/0!</v>
      </c>
      <c r="H6" s="19" t="e">
        <f>'DOT by Month'!H7/(VLOOKUP(H$4,PD!$E$3:$F$14,2,FALSE))*1000</f>
        <v>#DIV/0!</v>
      </c>
      <c r="I6" s="19" t="e">
        <f>'DOT by Month'!I7/(VLOOKUP(I$4,PD!$E$3:$F$14,2,FALSE))*1000</f>
        <v>#DIV/0!</v>
      </c>
      <c r="J6" s="19" t="e">
        <f>'DOT by Month'!J7/(VLOOKUP(J$4,PD!$E$3:$F$14,2,FALSE))*1000</f>
        <v>#DIV/0!</v>
      </c>
      <c r="K6" s="19" t="e">
        <f>'DOT by Month'!K7/(VLOOKUP(K$4,PD!$E$3:$F$14,2,FALSE))*1000</f>
        <v>#DIV/0!</v>
      </c>
      <c r="L6" s="19" t="e">
        <f>'DOT by Month'!L7/(VLOOKUP(L$4,PD!$E$3:$F$14,2,FALSE))*1000</f>
        <v>#DIV/0!</v>
      </c>
      <c r="M6" s="19" t="e">
        <f>'DOT by Month'!M7/(VLOOKUP(M$4,PD!$E$3:$F$14,2,FALSE))*1000</f>
        <v>#DIV/0!</v>
      </c>
      <c r="N6" s="83" t="e">
        <f>(SUM('DOT by Month'!B7:D7))/(SUM(PD!$F$3:$F$5))*1000</f>
        <v>#DIV/0!</v>
      </c>
      <c r="O6" s="19" t="e">
        <f>(SUM('DOT by Month'!E7:G7))/(SUM(PD!$F$6:$F$8))*1000</f>
        <v>#DIV/0!</v>
      </c>
      <c r="P6" s="62" t="e">
        <f>(SUM('DOT by Month'!H7:J7))/(SUM(PD!$F$9:$F$11))*1000</f>
        <v>#DIV/0!</v>
      </c>
      <c r="Q6" s="62" t="e">
        <f>(SUM('DOT by Month'!K7:M7))/(SUM(PD!$F$12:$F$14))*1000</f>
        <v>#DIV/0!</v>
      </c>
      <c r="R6" s="86" t="e">
        <f>'DOT by Month'!N7/PD!$F$15*1000</f>
        <v>#DIV/0!</v>
      </c>
      <c r="U6" s="22"/>
    </row>
    <row r="7" spans="1:21" x14ac:dyDescent="0.2">
      <c r="A7" s="17" t="s">
        <v>50</v>
      </c>
      <c r="B7" s="19" t="e">
        <f>'DOT by Month'!B8/(VLOOKUP(B$4,PD!$E$3:$F$14,2,FALSE))*1000</f>
        <v>#DIV/0!</v>
      </c>
      <c r="C7" s="19" t="e">
        <f>'DOT by Month'!C8/(VLOOKUP(C$4,PD!$E$3:$F$14,2,FALSE))*1000</f>
        <v>#DIV/0!</v>
      </c>
      <c r="D7" s="19" t="e">
        <f>'DOT by Month'!D8/(VLOOKUP(D$4,PD!$E$3:$F$14,2,FALSE))*1000</f>
        <v>#DIV/0!</v>
      </c>
      <c r="E7" s="19" t="e">
        <f>'DOT by Month'!E8/(VLOOKUP(E$4,PD!$E$3:$F$14,2,FALSE))*1000</f>
        <v>#DIV/0!</v>
      </c>
      <c r="F7" s="19" t="e">
        <f>'DOT by Month'!F8/(VLOOKUP(F$4,PD!$E$3:$F$14,2,FALSE))*1000</f>
        <v>#DIV/0!</v>
      </c>
      <c r="G7" s="19" t="e">
        <f>'DOT by Month'!G8/(VLOOKUP(G$4,PD!$E$3:$F$14,2,FALSE))*1000</f>
        <v>#DIV/0!</v>
      </c>
      <c r="H7" s="19" t="e">
        <f>'DOT by Month'!H8/(VLOOKUP(H$4,PD!$E$3:$F$14,2,FALSE))*1000</f>
        <v>#DIV/0!</v>
      </c>
      <c r="I7" s="19" t="e">
        <f>'DOT by Month'!I8/(VLOOKUP(I$4,PD!$E$3:$F$14,2,FALSE))*1000</f>
        <v>#DIV/0!</v>
      </c>
      <c r="J7" s="19" t="e">
        <f>'DOT by Month'!J8/(VLOOKUP(J$4,PD!$E$3:$F$14,2,FALSE))*1000</f>
        <v>#DIV/0!</v>
      </c>
      <c r="K7" s="19" t="e">
        <f>'DOT by Month'!K8/(VLOOKUP(K$4,PD!$E$3:$F$14,2,FALSE))*1000</f>
        <v>#DIV/0!</v>
      </c>
      <c r="L7" s="19" t="e">
        <f>'DOT by Month'!L8/(VLOOKUP(L$4,PD!$E$3:$F$14,2,FALSE))*1000</f>
        <v>#DIV/0!</v>
      </c>
      <c r="M7" s="19" t="e">
        <f>'DOT by Month'!M8/(VLOOKUP(M$4,PD!$E$3:$F$14,2,FALSE))*1000</f>
        <v>#DIV/0!</v>
      </c>
      <c r="N7" s="83" t="e">
        <f>(SUM('DOT by Month'!B8:D8))/(SUM(PD!$F$3:$F$5))*1000</f>
        <v>#DIV/0!</v>
      </c>
      <c r="O7" s="19" t="e">
        <f>(SUM('DOT by Month'!E8:G8))/(SUM(PD!$F$6:$F$8))*1000</f>
        <v>#DIV/0!</v>
      </c>
      <c r="P7" s="62" t="e">
        <f>(SUM('DOT by Month'!H8:J8))/(SUM(PD!$F$9:$F$11))*1000</f>
        <v>#DIV/0!</v>
      </c>
      <c r="Q7" s="62" t="e">
        <f>(SUM('DOT by Month'!K8:M8))/(SUM(PD!$F$12:$F$14))*1000</f>
        <v>#DIV/0!</v>
      </c>
      <c r="R7" s="86" t="e">
        <f>'DOT by Month'!N8/PD!$F$15*1000</f>
        <v>#DIV/0!</v>
      </c>
      <c r="U7" s="22"/>
    </row>
    <row r="8" spans="1:21" x14ac:dyDescent="0.2">
      <c r="A8" s="17" t="s">
        <v>49</v>
      </c>
      <c r="B8" s="19" t="e">
        <f>'DOT by Month'!B9/(VLOOKUP(B$4,PD!$E$3:$F$14,2,FALSE))*1000</f>
        <v>#DIV/0!</v>
      </c>
      <c r="C8" s="19" t="e">
        <f>'DOT by Month'!C9/(VLOOKUP(C$4,PD!$E$3:$F$14,2,FALSE))*1000</f>
        <v>#DIV/0!</v>
      </c>
      <c r="D8" s="19" t="e">
        <f>'DOT by Month'!D9/(VLOOKUP(D$4,PD!$E$3:$F$14,2,FALSE))*1000</f>
        <v>#DIV/0!</v>
      </c>
      <c r="E8" s="19" t="e">
        <f>'DOT by Month'!E9/(VLOOKUP(E$4,PD!$E$3:$F$14,2,FALSE))*1000</f>
        <v>#DIV/0!</v>
      </c>
      <c r="F8" s="19" t="e">
        <f>'DOT by Month'!F9/(VLOOKUP(F$4,PD!$E$3:$F$14,2,FALSE))*1000</f>
        <v>#DIV/0!</v>
      </c>
      <c r="G8" s="19" t="e">
        <f>'DOT by Month'!G9/(VLOOKUP(G$4,PD!$E$3:$F$14,2,FALSE))*1000</f>
        <v>#DIV/0!</v>
      </c>
      <c r="H8" s="19" t="e">
        <f>'DOT by Month'!H9/(VLOOKUP(H$4,PD!$E$3:$F$14,2,FALSE))*1000</f>
        <v>#DIV/0!</v>
      </c>
      <c r="I8" s="19" t="e">
        <f>'DOT by Month'!I9/(VLOOKUP(I$4,PD!$E$3:$F$14,2,FALSE))*1000</f>
        <v>#DIV/0!</v>
      </c>
      <c r="J8" s="19" t="e">
        <f>'DOT by Month'!J9/(VLOOKUP(J$4,PD!$E$3:$F$14,2,FALSE))*1000</f>
        <v>#DIV/0!</v>
      </c>
      <c r="K8" s="19" t="e">
        <f>'DOT by Month'!K9/(VLOOKUP(K$4,PD!$E$3:$F$14,2,FALSE))*1000</f>
        <v>#DIV/0!</v>
      </c>
      <c r="L8" s="19" t="e">
        <f>'DOT by Month'!L9/(VLOOKUP(L$4,PD!$E$3:$F$14,2,FALSE))*1000</f>
        <v>#DIV/0!</v>
      </c>
      <c r="M8" s="19" t="e">
        <f>'DOT by Month'!M9/(VLOOKUP(M$4,PD!$E$3:$F$14,2,FALSE))*1000</f>
        <v>#DIV/0!</v>
      </c>
      <c r="N8" s="83" t="e">
        <f>(SUM('DOT by Month'!B9:D9))/(SUM(PD!$F$3:$F$5))*1000</f>
        <v>#DIV/0!</v>
      </c>
      <c r="O8" s="19" t="e">
        <f>(SUM('DOT by Month'!E9:G9))/(SUM(PD!$F$6:$F$8))*1000</f>
        <v>#DIV/0!</v>
      </c>
      <c r="P8" s="62" t="e">
        <f>(SUM('DOT by Month'!H9:J9))/(SUM(PD!$F$9:$F$11))*1000</f>
        <v>#DIV/0!</v>
      </c>
      <c r="Q8" s="62" t="e">
        <f>(SUM('DOT by Month'!K9:M9))/(SUM(PD!$F$12:$F$14))*1000</f>
        <v>#DIV/0!</v>
      </c>
      <c r="R8" s="86" t="e">
        <f>'DOT by Month'!N9/PD!$F$15*1000</f>
        <v>#DIV/0!</v>
      </c>
    </row>
    <row r="9" spans="1:21" x14ac:dyDescent="0.2">
      <c r="A9" s="17" t="s">
        <v>48</v>
      </c>
      <c r="B9" s="19" t="e">
        <f>'DOT by Month'!B10/(VLOOKUP(B$4,PD!$E$3:$F$14,2,FALSE))*1000</f>
        <v>#DIV/0!</v>
      </c>
      <c r="C9" s="19" t="e">
        <f>'DOT by Month'!C10/(VLOOKUP(C$4,PD!$E$3:$F$14,2,FALSE))*1000</f>
        <v>#DIV/0!</v>
      </c>
      <c r="D9" s="19" t="e">
        <f>'DOT by Month'!D10/(VLOOKUP(D$4,PD!$E$3:$F$14,2,FALSE))*1000</f>
        <v>#DIV/0!</v>
      </c>
      <c r="E9" s="19" t="e">
        <f>'DOT by Month'!E10/(VLOOKUP(E$4,PD!$E$3:$F$14,2,FALSE))*1000</f>
        <v>#DIV/0!</v>
      </c>
      <c r="F9" s="19" t="e">
        <f>'DOT by Month'!F10/(VLOOKUP(F$4,PD!$E$3:$F$14,2,FALSE))*1000</f>
        <v>#DIV/0!</v>
      </c>
      <c r="G9" s="19" t="e">
        <f>'DOT by Month'!G10/(VLOOKUP(G$4,PD!$E$3:$F$14,2,FALSE))*1000</f>
        <v>#DIV/0!</v>
      </c>
      <c r="H9" s="19" t="e">
        <f>'DOT by Month'!H10/(VLOOKUP(H$4,PD!$E$3:$F$14,2,FALSE))*1000</f>
        <v>#DIV/0!</v>
      </c>
      <c r="I9" s="19" t="e">
        <f>'DOT by Month'!I10/(VLOOKUP(I$4,PD!$E$3:$F$14,2,FALSE))*1000</f>
        <v>#DIV/0!</v>
      </c>
      <c r="J9" s="19" t="e">
        <f>'DOT by Month'!J10/(VLOOKUP(J$4,PD!$E$3:$F$14,2,FALSE))*1000</f>
        <v>#DIV/0!</v>
      </c>
      <c r="K9" s="19" t="e">
        <f>'DOT by Month'!K10/(VLOOKUP(K$4,PD!$E$3:$F$14,2,FALSE))*1000</f>
        <v>#DIV/0!</v>
      </c>
      <c r="L9" s="19" t="e">
        <f>'DOT by Month'!L10/(VLOOKUP(L$4,PD!$E$3:$F$14,2,FALSE))*1000</f>
        <v>#DIV/0!</v>
      </c>
      <c r="M9" s="19" t="e">
        <f>'DOT by Month'!M10/(VLOOKUP(M$4,PD!$E$3:$F$14,2,FALSE))*1000</f>
        <v>#DIV/0!</v>
      </c>
      <c r="N9" s="83" t="e">
        <f>(SUM('DOT by Month'!B10:D10))/(SUM(PD!$F$3:$F$5))*1000</f>
        <v>#DIV/0!</v>
      </c>
      <c r="O9" s="19" t="e">
        <f>(SUM('DOT by Month'!E10:G10))/(SUM(PD!$F$6:$F$8))*1000</f>
        <v>#DIV/0!</v>
      </c>
      <c r="P9" s="62" t="e">
        <f>(SUM('DOT by Month'!H10:J10))/(SUM(PD!$F$9:$F$11))*1000</f>
        <v>#DIV/0!</v>
      </c>
      <c r="Q9" s="62" t="e">
        <f>(SUM('DOT by Month'!K10:M10))/(SUM(PD!$F$12:$F$14))*1000</f>
        <v>#DIV/0!</v>
      </c>
      <c r="R9" s="86" t="e">
        <f>'DOT by Month'!N10/PD!$F$15*1000</f>
        <v>#DIV/0!</v>
      </c>
    </row>
    <row r="10" spans="1:21" x14ac:dyDescent="0.2">
      <c r="A10" s="17" t="s">
        <v>47</v>
      </c>
      <c r="B10" s="19" t="e">
        <f>'DOT by Month'!B11/(VLOOKUP(B$4,PD!$E$3:$F$14,2,FALSE))*1000</f>
        <v>#DIV/0!</v>
      </c>
      <c r="C10" s="19" t="e">
        <f>'DOT by Month'!C11/(VLOOKUP(C$4,PD!$E$3:$F$14,2,FALSE))*1000</f>
        <v>#DIV/0!</v>
      </c>
      <c r="D10" s="19" t="e">
        <f>'DOT by Month'!D11/(VLOOKUP(D$4,PD!$E$3:$F$14,2,FALSE))*1000</f>
        <v>#DIV/0!</v>
      </c>
      <c r="E10" s="19" t="e">
        <f>'DOT by Month'!E11/(VLOOKUP(E$4,PD!$E$3:$F$14,2,FALSE))*1000</f>
        <v>#DIV/0!</v>
      </c>
      <c r="F10" s="19" t="e">
        <f>'DOT by Month'!F11/(VLOOKUP(F$4,PD!$E$3:$F$14,2,FALSE))*1000</f>
        <v>#DIV/0!</v>
      </c>
      <c r="G10" s="19" t="e">
        <f>'DOT by Month'!G11/(VLOOKUP(G$4,PD!$E$3:$F$14,2,FALSE))*1000</f>
        <v>#DIV/0!</v>
      </c>
      <c r="H10" s="19" t="e">
        <f>'DOT by Month'!H11/(VLOOKUP(H$4,PD!$E$3:$F$14,2,FALSE))*1000</f>
        <v>#DIV/0!</v>
      </c>
      <c r="I10" s="19" t="e">
        <f>'DOT by Month'!I11/(VLOOKUP(I$4,PD!$E$3:$F$14,2,FALSE))*1000</f>
        <v>#DIV/0!</v>
      </c>
      <c r="J10" s="19" t="e">
        <f>'DOT by Month'!J11/(VLOOKUP(J$4,PD!$E$3:$F$14,2,FALSE))*1000</f>
        <v>#DIV/0!</v>
      </c>
      <c r="K10" s="19" t="e">
        <f>'DOT by Month'!K11/(VLOOKUP(K$4,PD!$E$3:$F$14,2,FALSE))*1000</f>
        <v>#DIV/0!</v>
      </c>
      <c r="L10" s="19" t="e">
        <f>'DOT by Month'!L11/(VLOOKUP(L$4,PD!$E$3:$F$14,2,FALSE))*1000</f>
        <v>#DIV/0!</v>
      </c>
      <c r="M10" s="19" t="e">
        <f>'DOT by Month'!M11/(VLOOKUP(M$4,PD!$E$3:$F$14,2,FALSE))*1000</f>
        <v>#DIV/0!</v>
      </c>
      <c r="N10" s="83" t="e">
        <f>(SUM('DOT by Month'!B11:D11))/(SUM(PD!$F$3:$F$5))*1000</f>
        <v>#DIV/0!</v>
      </c>
      <c r="O10" s="19" t="e">
        <f>(SUM('DOT by Month'!E11:G11))/(SUM(PD!$F$6:$F$8))*1000</f>
        <v>#DIV/0!</v>
      </c>
      <c r="P10" s="62" t="e">
        <f>(SUM('DOT by Month'!H11:J11))/(SUM(PD!$F$9:$F$11))*1000</f>
        <v>#DIV/0!</v>
      </c>
      <c r="Q10" s="62" t="e">
        <f>(SUM('DOT by Month'!K11:M11))/(SUM(PD!$F$12:$F$14))*1000</f>
        <v>#DIV/0!</v>
      </c>
      <c r="R10" s="86" t="e">
        <f>'DOT by Month'!N11/PD!$F$15*1000</f>
        <v>#DIV/0!</v>
      </c>
    </row>
    <row r="11" spans="1:21" x14ac:dyDescent="0.2">
      <c r="A11" s="63" t="s">
        <v>46</v>
      </c>
      <c r="B11" s="19" t="e">
        <f>'DOT by Month'!B12/(VLOOKUP(B$4,PD!$E$3:$F$14,2,FALSE))*1000</f>
        <v>#DIV/0!</v>
      </c>
      <c r="C11" s="19" t="e">
        <f>'DOT by Month'!C12/(VLOOKUP(C$4,PD!$E$3:$F$14,2,FALSE))*1000</f>
        <v>#DIV/0!</v>
      </c>
      <c r="D11" s="19" t="e">
        <f>'DOT by Month'!D12/(VLOOKUP(D$4,PD!$E$3:$F$14,2,FALSE))*1000</f>
        <v>#DIV/0!</v>
      </c>
      <c r="E11" s="19" t="e">
        <f>'DOT by Month'!E12/(VLOOKUP(E$4,PD!$E$3:$F$14,2,FALSE))*1000</f>
        <v>#DIV/0!</v>
      </c>
      <c r="F11" s="19" t="e">
        <f>'DOT by Month'!F12/(VLOOKUP(F$4,PD!$E$3:$F$14,2,FALSE))*1000</f>
        <v>#DIV/0!</v>
      </c>
      <c r="G11" s="19" t="e">
        <f>'DOT by Month'!G12/(VLOOKUP(G$4,PD!$E$3:$F$14,2,FALSE))*1000</f>
        <v>#DIV/0!</v>
      </c>
      <c r="H11" s="19" t="e">
        <f>'DOT by Month'!H12/(VLOOKUP(H$4,PD!$E$3:$F$14,2,FALSE))*1000</f>
        <v>#DIV/0!</v>
      </c>
      <c r="I11" s="19" t="e">
        <f>'DOT by Month'!I12/(VLOOKUP(I$4,PD!$E$3:$F$14,2,FALSE))*1000</f>
        <v>#DIV/0!</v>
      </c>
      <c r="J11" s="19" t="e">
        <f>'DOT by Month'!J12/(VLOOKUP(J$4,PD!$E$3:$F$14,2,FALSE))*1000</f>
        <v>#DIV/0!</v>
      </c>
      <c r="K11" s="19" t="e">
        <f>'DOT by Month'!K12/(VLOOKUP(K$4,PD!$E$3:$F$14,2,FALSE))*1000</f>
        <v>#DIV/0!</v>
      </c>
      <c r="L11" s="19" t="e">
        <f>'DOT by Month'!L12/(VLOOKUP(L$4,PD!$E$3:$F$14,2,FALSE))*1000</f>
        <v>#DIV/0!</v>
      </c>
      <c r="M11" s="19" t="e">
        <f>'DOT by Month'!M12/(VLOOKUP(M$4,PD!$E$3:$F$14,2,FALSE))*1000</f>
        <v>#DIV/0!</v>
      </c>
      <c r="N11" s="83" t="e">
        <f>(SUM('DOT by Month'!B12:D12))/(SUM(PD!$F$3:$F$5))*1000</f>
        <v>#DIV/0!</v>
      </c>
      <c r="O11" s="19" t="e">
        <f>(SUM('DOT by Month'!E12:G12))/(SUM(PD!$F$6:$F$8))*1000</f>
        <v>#DIV/0!</v>
      </c>
      <c r="P11" s="62" t="e">
        <f>(SUM('DOT by Month'!H12:J12))/(SUM(PD!$F$9:$F$11))*1000</f>
        <v>#DIV/0!</v>
      </c>
      <c r="Q11" s="62" t="e">
        <f>(SUM('DOT by Month'!K12:M12))/(SUM(PD!$F$12:$F$14))*1000</f>
        <v>#DIV/0!</v>
      </c>
      <c r="R11" s="86" t="e">
        <f>'DOT by Month'!N12/PD!$F$15*1000</f>
        <v>#DIV/0!</v>
      </c>
    </row>
    <row r="12" spans="1:21" x14ac:dyDescent="0.2">
      <c r="A12" s="63" t="s">
        <v>45</v>
      </c>
      <c r="B12" s="19" t="e">
        <f>'DOT by Month'!B13/(VLOOKUP(B$4,PD!$E$3:$F$14,2,FALSE))*1000</f>
        <v>#DIV/0!</v>
      </c>
      <c r="C12" s="19" t="e">
        <f>'DOT by Month'!C13/(VLOOKUP(C$4,PD!$E$3:$F$14,2,FALSE))*1000</f>
        <v>#DIV/0!</v>
      </c>
      <c r="D12" s="19" t="e">
        <f>'DOT by Month'!D13/(VLOOKUP(D$4,PD!$E$3:$F$14,2,FALSE))*1000</f>
        <v>#DIV/0!</v>
      </c>
      <c r="E12" s="19" t="e">
        <f>'DOT by Month'!E13/(VLOOKUP(E$4,PD!$E$3:$F$14,2,FALSE))*1000</f>
        <v>#DIV/0!</v>
      </c>
      <c r="F12" s="19" t="e">
        <f>'DOT by Month'!F13/(VLOOKUP(F$4,PD!$E$3:$F$14,2,FALSE))*1000</f>
        <v>#DIV/0!</v>
      </c>
      <c r="G12" s="19" t="e">
        <f>'DOT by Month'!G13/(VLOOKUP(G$4,PD!$E$3:$F$14,2,FALSE))*1000</f>
        <v>#DIV/0!</v>
      </c>
      <c r="H12" s="19" t="e">
        <f>'DOT by Month'!H13/(VLOOKUP(H$4,PD!$E$3:$F$14,2,FALSE))*1000</f>
        <v>#DIV/0!</v>
      </c>
      <c r="I12" s="19" t="e">
        <f>'DOT by Month'!I13/(VLOOKUP(I$4,PD!$E$3:$F$14,2,FALSE))*1000</f>
        <v>#DIV/0!</v>
      </c>
      <c r="J12" s="19" t="e">
        <f>'DOT by Month'!J13/(VLOOKUP(J$4,PD!$E$3:$F$14,2,FALSE))*1000</f>
        <v>#DIV/0!</v>
      </c>
      <c r="K12" s="19" t="e">
        <f>'DOT by Month'!K13/(VLOOKUP(K$4,PD!$E$3:$F$14,2,FALSE))*1000</f>
        <v>#DIV/0!</v>
      </c>
      <c r="L12" s="19" t="e">
        <f>'DOT by Month'!L13/(VLOOKUP(L$4,PD!$E$3:$F$14,2,FALSE))*1000</f>
        <v>#DIV/0!</v>
      </c>
      <c r="M12" s="19" t="e">
        <f>'DOT by Month'!M13/(VLOOKUP(M$4,PD!$E$3:$F$14,2,FALSE))*1000</f>
        <v>#DIV/0!</v>
      </c>
      <c r="N12" s="83" t="e">
        <f>(SUM('DOT by Month'!B13:D13))/(SUM(PD!$F$3:$F$5))*1000</f>
        <v>#DIV/0!</v>
      </c>
      <c r="O12" s="19" t="e">
        <f>(SUM('DOT by Month'!E13:G13))/(SUM(PD!$F$6:$F$8))*1000</f>
        <v>#DIV/0!</v>
      </c>
      <c r="P12" s="62" t="e">
        <f>(SUM('DOT by Month'!H13:J13))/(SUM(PD!$F$9:$F$11))*1000</f>
        <v>#DIV/0!</v>
      </c>
      <c r="Q12" s="62" t="e">
        <f>(SUM('DOT by Month'!K13:M13))/(SUM(PD!$F$12:$F$14))*1000</f>
        <v>#DIV/0!</v>
      </c>
      <c r="R12" s="86" t="e">
        <f>'DOT by Month'!N13/PD!$F$15*1000</f>
        <v>#DIV/0!</v>
      </c>
    </row>
    <row r="13" spans="1:21" x14ac:dyDescent="0.2">
      <c r="A13" s="17" t="s">
        <v>44</v>
      </c>
      <c r="B13" s="19" t="e">
        <f>'DOT by Month'!B14/(VLOOKUP(B$4,PD!$E$3:$F$14,2,FALSE))*1000</f>
        <v>#DIV/0!</v>
      </c>
      <c r="C13" s="19" t="e">
        <f>'DOT by Month'!C14/(VLOOKUP(C$4,PD!$E$3:$F$14,2,FALSE))*1000</f>
        <v>#DIV/0!</v>
      </c>
      <c r="D13" s="19" t="e">
        <f>'DOT by Month'!D14/(VLOOKUP(D$4,PD!$E$3:$F$14,2,FALSE))*1000</f>
        <v>#DIV/0!</v>
      </c>
      <c r="E13" s="19" t="e">
        <f>'DOT by Month'!E14/(VLOOKUP(E$4,PD!$E$3:$F$14,2,FALSE))*1000</f>
        <v>#DIV/0!</v>
      </c>
      <c r="F13" s="19" t="e">
        <f>'DOT by Month'!F14/(VLOOKUP(F$4,PD!$E$3:$F$14,2,FALSE))*1000</f>
        <v>#DIV/0!</v>
      </c>
      <c r="G13" s="19" t="e">
        <f>'DOT by Month'!G14/(VLOOKUP(G$4,PD!$E$3:$F$14,2,FALSE))*1000</f>
        <v>#DIV/0!</v>
      </c>
      <c r="H13" s="19" t="e">
        <f>'DOT by Month'!H14/(VLOOKUP(H$4,PD!$E$3:$F$14,2,FALSE))*1000</f>
        <v>#DIV/0!</v>
      </c>
      <c r="I13" s="19" t="e">
        <f>'DOT by Month'!I14/(VLOOKUP(I$4,PD!$E$3:$F$14,2,FALSE))*1000</f>
        <v>#DIV/0!</v>
      </c>
      <c r="J13" s="19" t="e">
        <f>'DOT by Month'!J14/(VLOOKUP(J$4,PD!$E$3:$F$14,2,FALSE))*1000</f>
        <v>#DIV/0!</v>
      </c>
      <c r="K13" s="19" t="e">
        <f>'DOT by Month'!K14/(VLOOKUP(K$4,PD!$E$3:$F$14,2,FALSE))*1000</f>
        <v>#DIV/0!</v>
      </c>
      <c r="L13" s="19" t="e">
        <f>'DOT by Month'!L14/(VLOOKUP(L$4,PD!$E$3:$F$14,2,FALSE))*1000</f>
        <v>#DIV/0!</v>
      </c>
      <c r="M13" s="19" t="e">
        <f>'DOT by Month'!M14/(VLOOKUP(M$4,PD!$E$3:$F$14,2,FALSE))*1000</f>
        <v>#DIV/0!</v>
      </c>
      <c r="N13" s="83" t="e">
        <f>(SUM('DOT by Month'!B14:D14))/(SUM(PD!$F$3:$F$5))*1000</f>
        <v>#DIV/0!</v>
      </c>
      <c r="O13" s="19" t="e">
        <f>(SUM('DOT by Month'!E14:G14))/(SUM(PD!$F$6:$F$8))*1000</f>
        <v>#DIV/0!</v>
      </c>
      <c r="P13" s="90" t="e">
        <f>(SUM('DOT by Month'!H14:J14))/(SUM(PD!$F$9:$F$11))*1000</f>
        <v>#DIV/0!</v>
      </c>
      <c r="Q13" s="62" t="e">
        <f>(SUM('DOT by Month'!K14:M14))/(SUM(PD!$F$12:$F$14))*1000</f>
        <v>#DIV/0!</v>
      </c>
      <c r="R13" s="86" t="e">
        <f>'DOT by Month'!N14/PD!$F$15*1000</f>
        <v>#DIV/0!</v>
      </c>
    </row>
    <row r="14" spans="1:21" x14ac:dyDescent="0.2">
      <c r="A14" s="17" t="s">
        <v>43</v>
      </c>
      <c r="B14" s="19" t="e">
        <f>'DOT by Month'!B15/(VLOOKUP(B$4,PD!$E$3:$F$14,2,FALSE))*1000</f>
        <v>#DIV/0!</v>
      </c>
      <c r="C14" s="19" t="e">
        <f>'DOT by Month'!C15/(VLOOKUP(C$4,PD!$E$3:$F$14,2,FALSE))*1000</f>
        <v>#DIV/0!</v>
      </c>
      <c r="D14" s="19" t="e">
        <f>'DOT by Month'!D15/(VLOOKUP(D$4,PD!$E$3:$F$14,2,FALSE))*1000</f>
        <v>#DIV/0!</v>
      </c>
      <c r="E14" s="19" t="e">
        <f>'DOT by Month'!E15/(VLOOKUP(E$4,PD!$E$3:$F$14,2,FALSE))*1000</f>
        <v>#DIV/0!</v>
      </c>
      <c r="F14" s="19" t="e">
        <f>'DOT by Month'!F15/(VLOOKUP(F$4,PD!$E$3:$F$14,2,FALSE))*1000</f>
        <v>#DIV/0!</v>
      </c>
      <c r="G14" s="19" t="e">
        <f>'DOT by Month'!G15/(VLOOKUP(G$4,PD!$E$3:$F$14,2,FALSE))*1000</f>
        <v>#DIV/0!</v>
      </c>
      <c r="H14" s="19" t="e">
        <f>'DOT by Month'!H15/(VLOOKUP(H$4,PD!$E$3:$F$14,2,FALSE))*1000</f>
        <v>#DIV/0!</v>
      </c>
      <c r="I14" s="19" t="e">
        <f>'DOT by Month'!I15/(VLOOKUP(I$4,PD!$E$3:$F$14,2,FALSE))*1000</f>
        <v>#DIV/0!</v>
      </c>
      <c r="J14" s="19" t="e">
        <f>'DOT by Month'!J15/(VLOOKUP(J$4,PD!$E$3:$F$14,2,FALSE))*1000</f>
        <v>#DIV/0!</v>
      </c>
      <c r="K14" s="19" t="e">
        <f>'DOT by Month'!K15/(VLOOKUP(K$4,PD!$E$3:$F$14,2,FALSE))*1000</f>
        <v>#DIV/0!</v>
      </c>
      <c r="L14" s="19" t="e">
        <f>'DOT by Month'!L15/(VLOOKUP(L$4,PD!$E$3:$F$14,2,FALSE))*1000</f>
        <v>#DIV/0!</v>
      </c>
      <c r="M14" s="19" t="e">
        <f>'DOT by Month'!M15/(VLOOKUP(M$4,PD!$E$3:$F$14,2,FALSE))*1000</f>
        <v>#DIV/0!</v>
      </c>
      <c r="N14" s="83" t="e">
        <f>(SUM('DOT by Month'!B15:D15))/(SUM(PD!$F$3:$F$5))*1000</f>
        <v>#DIV/0!</v>
      </c>
      <c r="O14" s="19" t="e">
        <f>(SUM('DOT by Month'!E15:G15))/(SUM(PD!$F$6:$F$8))*1000</f>
        <v>#DIV/0!</v>
      </c>
      <c r="P14" s="60" t="e">
        <f>(SUM('DOT by Month'!H15:J15))/(SUM(PD!$F$9:$F$11))*1000</f>
        <v>#DIV/0!</v>
      </c>
      <c r="Q14" s="89" t="e">
        <f>(SUM('DOT by Month'!K15:M15))/(SUM(PD!$F$12:$F$14))*1000</f>
        <v>#DIV/0!</v>
      </c>
      <c r="R14" s="86" t="e">
        <f>'DOT by Month'!N15/PD!$F$15*1000</f>
        <v>#DIV/0!</v>
      </c>
    </row>
    <row r="15" spans="1:21" x14ac:dyDescent="0.2">
      <c r="A15" s="17" t="s">
        <v>42</v>
      </c>
      <c r="B15" s="19" t="e">
        <f>'DOT by Month'!B16/(VLOOKUP(B$4,PD!$E$3:$F$14,2,FALSE))*1000</f>
        <v>#DIV/0!</v>
      </c>
      <c r="C15" s="19" t="e">
        <f>'DOT by Month'!C16/(VLOOKUP(C$4,PD!$E$3:$F$14,2,FALSE))*1000</f>
        <v>#DIV/0!</v>
      </c>
      <c r="D15" s="19" t="e">
        <f>'DOT by Month'!D16/(VLOOKUP(D$4,PD!$E$3:$F$14,2,FALSE))*1000</f>
        <v>#DIV/0!</v>
      </c>
      <c r="E15" s="19" t="e">
        <f>'DOT by Month'!E16/(VLOOKUP(E$4,PD!$E$3:$F$14,2,FALSE))*1000</f>
        <v>#DIV/0!</v>
      </c>
      <c r="F15" s="19" t="e">
        <f>'DOT by Month'!F16/(VLOOKUP(F$4,PD!$E$3:$F$14,2,FALSE))*1000</f>
        <v>#DIV/0!</v>
      </c>
      <c r="G15" s="19" t="e">
        <f>'DOT by Month'!G16/(VLOOKUP(G$4,PD!$E$3:$F$14,2,FALSE))*1000</f>
        <v>#DIV/0!</v>
      </c>
      <c r="H15" s="19" t="e">
        <f>'DOT by Month'!H16/(VLOOKUP(H$4,PD!$E$3:$F$14,2,FALSE))*1000</f>
        <v>#DIV/0!</v>
      </c>
      <c r="I15" s="19" t="e">
        <f>'DOT by Month'!I16/(VLOOKUP(I$4,PD!$E$3:$F$14,2,FALSE))*1000</f>
        <v>#DIV/0!</v>
      </c>
      <c r="J15" s="19" t="e">
        <f>'DOT by Month'!J16/(VLOOKUP(J$4,PD!$E$3:$F$14,2,FALSE))*1000</f>
        <v>#DIV/0!</v>
      </c>
      <c r="K15" s="19" t="e">
        <f>'DOT by Month'!K16/(VLOOKUP(K$4,PD!$E$3:$F$14,2,FALSE))*1000</f>
        <v>#DIV/0!</v>
      </c>
      <c r="L15" s="19" t="e">
        <f>'DOT by Month'!L16/(VLOOKUP(L$4,PD!$E$3:$F$14,2,FALSE))*1000</f>
        <v>#DIV/0!</v>
      </c>
      <c r="M15" s="19" t="e">
        <f>'DOT by Month'!M16/(VLOOKUP(M$4,PD!$E$3:$F$14,2,FALSE))*1000</f>
        <v>#DIV/0!</v>
      </c>
      <c r="N15" s="83" t="e">
        <f>(SUM('DOT by Month'!B16:D16))/(SUM(PD!$F$3:$F$5))*1000</f>
        <v>#DIV/0!</v>
      </c>
      <c r="O15" s="19" t="e">
        <f>(SUM('DOT by Month'!E16:G16))/(SUM(PD!$F$6:$F$8))*1000</f>
        <v>#DIV/0!</v>
      </c>
      <c r="P15" s="62" t="e">
        <f>(SUM('DOT by Month'!H16:J16))/(SUM(PD!$F$9:$F$11))*1000</f>
        <v>#DIV/0!</v>
      </c>
      <c r="Q15" s="62" t="e">
        <f>(SUM('DOT by Month'!K16:M16))/(SUM(PD!$F$12:$F$14))*1000</f>
        <v>#DIV/0!</v>
      </c>
      <c r="R15" s="86" t="e">
        <f>'DOT by Month'!N16/PD!$F$15*1000</f>
        <v>#DIV/0!</v>
      </c>
    </row>
    <row r="16" spans="1:21" x14ac:dyDescent="0.2">
      <c r="A16" s="17" t="s">
        <v>68</v>
      </c>
      <c r="B16" s="19" t="e">
        <f>'DOT by Month'!B17/(VLOOKUP(B$4,PD!$E$3:$F$14,2,FALSE))*1000</f>
        <v>#DIV/0!</v>
      </c>
      <c r="C16" s="19" t="e">
        <f>'DOT by Month'!C17/(VLOOKUP(C$4,PD!$E$3:$F$14,2,FALSE))*1000</f>
        <v>#DIV/0!</v>
      </c>
      <c r="D16" s="19" t="e">
        <f>'DOT by Month'!D17/(VLOOKUP(D$4,PD!$E$3:$F$14,2,FALSE))*1000</f>
        <v>#DIV/0!</v>
      </c>
      <c r="E16" s="19" t="e">
        <f>'DOT by Month'!E17/(VLOOKUP(E$4,PD!$E$3:$F$14,2,FALSE))*1000</f>
        <v>#DIV/0!</v>
      </c>
      <c r="F16" s="19" t="e">
        <f>'DOT by Month'!F17/(VLOOKUP(F$4,PD!$E$3:$F$14,2,FALSE))*1000</f>
        <v>#DIV/0!</v>
      </c>
      <c r="G16" s="19" t="e">
        <f>'DOT by Month'!G17/(VLOOKUP(G$4,PD!$E$3:$F$14,2,FALSE))*1000</f>
        <v>#DIV/0!</v>
      </c>
      <c r="H16" s="19" t="e">
        <f>'DOT by Month'!H17/(VLOOKUP(H$4,PD!$E$3:$F$14,2,FALSE))*1000</f>
        <v>#DIV/0!</v>
      </c>
      <c r="I16" s="19" t="e">
        <f>'DOT by Month'!I17/(VLOOKUP(I$4,PD!$E$3:$F$14,2,FALSE))*1000</f>
        <v>#DIV/0!</v>
      </c>
      <c r="J16" s="19" t="e">
        <f>'DOT by Month'!J17/(VLOOKUP(J$4,PD!$E$3:$F$14,2,FALSE))*1000</f>
        <v>#DIV/0!</v>
      </c>
      <c r="K16" s="19" t="e">
        <f>'DOT by Month'!K17/(VLOOKUP(K$4,PD!$E$3:$F$14,2,FALSE))*1000</f>
        <v>#DIV/0!</v>
      </c>
      <c r="L16" s="19" t="e">
        <f>'DOT by Month'!L17/(VLOOKUP(L$4,PD!$E$3:$F$14,2,FALSE))*1000</f>
        <v>#DIV/0!</v>
      </c>
      <c r="M16" s="19" t="e">
        <f>'DOT by Month'!M17/(VLOOKUP(M$4,PD!$E$3:$F$14,2,FALSE))*1000</f>
        <v>#DIV/0!</v>
      </c>
      <c r="N16" s="83" t="e">
        <f>(SUM('DOT by Month'!B17:D17))/(SUM(PD!$F$3:$F$5))*1000</f>
        <v>#DIV/0!</v>
      </c>
      <c r="O16" s="19" t="e">
        <f>(SUM('DOT by Month'!E17:G17))/(SUM(PD!$F$6:$F$8))*1000</f>
        <v>#DIV/0!</v>
      </c>
      <c r="P16" s="62" t="e">
        <f>(SUM('DOT by Month'!H17:J17))/(SUM(PD!$F$9:$F$11))*1000</f>
        <v>#DIV/0!</v>
      </c>
      <c r="Q16" s="62" t="e">
        <f>(SUM('DOT by Month'!K17:M17))/(SUM(PD!$F$12:$F$14))*1000</f>
        <v>#DIV/0!</v>
      </c>
      <c r="R16" s="86" t="e">
        <f>'DOT by Month'!N17/PD!$F$15*1000</f>
        <v>#DIV/0!</v>
      </c>
    </row>
    <row r="17" spans="1:18" x14ac:dyDescent="0.2">
      <c r="A17" s="17" t="s">
        <v>41</v>
      </c>
      <c r="B17" s="19" t="e">
        <f>'DOT by Month'!B18/(VLOOKUP(B$4,PD!$E$3:$F$14,2,FALSE))*1000</f>
        <v>#DIV/0!</v>
      </c>
      <c r="C17" s="19" t="e">
        <f>'DOT by Month'!C18/(VLOOKUP(C$4,PD!$E$3:$F$14,2,FALSE))*1000</f>
        <v>#DIV/0!</v>
      </c>
      <c r="D17" s="19" t="e">
        <f>'DOT by Month'!D18/(VLOOKUP(D$4,PD!$E$3:$F$14,2,FALSE))*1000</f>
        <v>#DIV/0!</v>
      </c>
      <c r="E17" s="19" t="e">
        <f>'DOT by Month'!E18/(VLOOKUP(E$4,PD!$E$3:$F$14,2,FALSE))*1000</f>
        <v>#DIV/0!</v>
      </c>
      <c r="F17" s="19" t="e">
        <f>'DOT by Month'!F18/(VLOOKUP(F$4,PD!$E$3:$F$14,2,FALSE))*1000</f>
        <v>#DIV/0!</v>
      </c>
      <c r="G17" s="19" t="e">
        <f>'DOT by Month'!G18/(VLOOKUP(G$4,PD!$E$3:$F$14,2,FALSE))*1000</f>
        <v>#DIV/0!</v>
      </c>
      <c r="H17" s="19" t="e">
        <f>'DOT by Month'!H18/(VLOOKUP(H$4,PD!$E$3:$F$14,2,FALSE))*1000</f>
        <v>#DIV/0!</v>
      </c>
      <c r="I17" s="19" t="e">
        <f>'DOT by Month'!I18/(VLOOKUP(I$4,PD!$E$3:$F$14,2,FALSE))*1000</f>
        <v>#DIV/0!</v>
      </c>
      <c r="J17" s="19" t="e">
        <f>'DOT by Month'!J18/(VLOOKUP(J$4,PD!$E$3:$F$14,2,FALSE))*1000</f>
        <v>#DIV/0!</v>
      </c>
      <c r="K17" s="19" t="e">
        <f>'DOT by Month'!K18/(VLOOKUP(K$4,PD!$E$3:$F$14,2,FALSE))*1000</f>
        <v>#DIV/0!</v>
      </c>
      <c r="L17" s="19" t="e">
        <f>'DOT by Month'!L18/(VLOOKUP(L$4,PD!$E$3:$F$14,2,FALSE))*1000</f>
        <v>#DIV/0!</v>
      </c>
      <c r="M17" s="19" t="e">
        <f>'DOT by Month'!M18/(VLOOKUP(M$4,PD!$E$3:$F$14,2,FALSE))*1000</f>
        <v>#DIV/0!</v>
      </c>
      <c r="N17" s="83" t="e">
        <f>(SUM('DOT by Month'!B18:D18))/(SUM(PD!$F$3:$F$5))*1000</f>
        <v>#DIV/0!</v>
      </c>
      <c r="O17" s="19" t="e">
        <f>(SUM('DOT by Month'!E18:G18))/(SUM(PD!$F$6:$F$8))*1000</f>
        <v>#DIV/0!</v>
      </c>
      <c r="P17" s="62" t="e">
        <f>(SUM('DOT by Month'!H18:J18))/(SUM(PD!$F$9:$F$11))*1000</f>
        <v>#DIV/0!</v>
      </c>
      <c r="Q17" s="62" t="e">
        <f>(SUM('DOT by Month'!K18:M18))/(SUM(PD!$F$12:$F$14))*1000</f>
        <v>#DIV/0!</v>
      </c>
      <c r="R17" s="86" t="e">
        <f>'DOT by Month'!N18/PD!$F$15*1000</f>
        <v>#DIV/0!</v>
      </c>
    </row>
    <row r="18" spans="1:18" x14ac:dyDescent="0.2">
      <c r="A18" s="17" t="s">
        <v>40</v>
      </c>
      <c r="B18" s="19" t="e">
        <f>'DOT by Month'!B19/(VLOOKUP(B$4,PD!$E$3:$F$14,2,FALSE))*1000</f>
        <v>#DIV/0!</v>
      </c>
      <c r="C18" s="19" t="e">
        <f>'DOT by Month'!C19/(VLOOKUP(C$4,PD!$E$3:$F$14,2,FALSE))*1000</f>
        <v>#DIV/0!</v>
      </c>
      <c r="D18" s="19" t="e">
        <f>'DOT by Month'!D19/(VLOOKUP(D$4,PD!$E$3:$F$14,2,FALSE))*1000</f>
        <v>#DIV/0!</v>
      </c>
      <c r="E18" s="19" t="e">
        <f>'DOT by Month'!E19/(VLOOKUP(E$4,PD!$E$3:$F$14,2,FALSE))*1000</f>
        <v>#DIV/0!</v>
      </c>
      <c r="F18" s="19" t="e">
        <f>'DOT by Month'!F19/(VLOOKUP(F$4,PD!$E$3:$F$14,2,FALSE))*1000</f>
        <v>#DIV/0!</v>
      </c>
      <c r="G18" s="19" t="e">
        <f>'DOT by Month'!G19/(VLOOKUP(G$4,PD!$E$3:$F$14,2,FALSE))*1000</f>
        <v>#DIV/0!</v>
      </c>
      <c r="H18" s="19" t="e">
        <f>'DOT by Month'!H19/(VLOOKUP(H$4,PD!$E$3:$F$14,2,FALSE))*1000</f>
        <v>#DIV/0!</v>
      </c>
      <c r="I18" s="19" t="e">
        <f>'DOT by Month'!I19/(VLOOKUP(I$4,PD!$E$3:$F$14,2,FALSE))*1000</f>
        <v>#DIV/0!</v>
      </c>
      <c r="J18" s="19" t="e">
        <f>'DOT by Month'!J19/(VLOOKUP(J$4,PD!$E$3:$F$14,2,FALSE))*1000</f>
        <v>#DIV/0!</v>
      </c>
      <c r="K18" s="19" t="e">
        <f>'DOT by Month'!K19/(VLOOKUP(K$4,PD!$E$3:$F$14,2,FALSE))*1000</f>
        <v>#DIV/0!</v>
      </c>
      <c r="L18" s="19" t="e">
        <f>'DOT by Month'!L19/(VLOOKUP(L$4,PD!$E$3:$F$14,2,FALSE))*1000</f>
        <v>#DIV/0!</v>
      </c>
      <c r="M18" s="19" t="e">
        <f>'DOT by Month'!M19/(VLOOKUP(M$4,PD!$E$3:$F$14,2,FALSE))*1000</f>
        <v>#DIV/0!</v>
      </c>
      <c r="N18" s="83" t="e">
        <f>(SUM('DOT by Month'!B19:D19))/(SUM(PD!$F$3:$F$5))*1000</f>
        <v>#DIV/0!</v>
      </c>
      <c r="O18" s="19" t="e">
        <f>(SUM('DOT by Month'!E19:G19))/(SUM(PD!$F$6:$F$8))*1000</f>
        <v>#DIV/0!</v>
      </c>
      <c r="P18" s="62" t="e">
        <f>(SUM('DOT by Month'!H19:J19))/(SUM(PD!$F$9:$F$11))*1000</f>
        <v>#DIV/0!</v>
      </c>
      <c r="Q18" s="62" t="e">
        <f>(SUM('DOT by Month'!K19:M19))/(SUM(PD!$F$12:$F$14))*1000</f>
        <v>#DIV/0!</v>
      </c>
      <c r="R18" s="86" t="e">
        <f>'DOT by Month'!N19/PD!$F$15*1000</f>
        <v>#DIV/0!</v>
      </c>
    </row>
    <row r="19" spans="1:18" x14ac:dyDescent="0.2">
      <c r="A19" s="17" t="s">
        <v>39</v>
      </c>
      <c r="B19" s="19" t="e">
        <f>'DOT by Month'!B20/(VLOOKUP(B$4,PD!$E$3:$F$14,2,FALSE))*1000</f>
        <v>#DIV/0!</v>
      </c>
      <c r="C19" s="19" t="e">
        <f>'DOT by Month'!C20/(VLOOKUP(C$4,PD!$E$3:$F$14,2,FALSE))*1000</f>
        <v>#DIV/0!</v>
      </c>
      <c r="D19" s="19" t="e">
        <f>'DOT by Month'!D20/(VLOOKUP(D$4,PD!$E$3:$F$14,2,FALSE))*1000</f>
        <v>#DIV/0!</v>
      </c>
      <c r="E19" s="19" t="e">
        <f>'DOT by Month'!E20/(VLOOKUP(E$4,PD!$E$3:$F$14,2,FALSE))*1000</f>
        <v>#DIV/0!</v>
      </c>
      <c r="F19" s="19" t="e">
        <f>'DOT by Month'!F20/(VLOOKUP(F$4,PD!$E$3:$F$14,2,FALSE))*1000</f>
        <v>#DIV/0!</v>
      </c>
      <c r="G19" s="19" t="e">
        <f>'DOT by Month'!G20/(VLOOKUP(G$4,PD!$E$3:$F$14,2,FALSE))*1000</f>
        <v>#DIV/0!</v>
      </c>
      <c r="H19" s="19" t="e">
        <f>'DOT by Month'!H20/(VLOOKUP(H$4,PD!$E$3:$F$14,2,FALSE))*1000</f>
        <v>#DIV/0!</v>
      </c>
      <c r="I19" s="19" t="e">
        <f>'DOT by Month'!I20/(VLOOKUP(I$4,PD!$E$3:$F$14,2,FALSE))*1000</f>
        <v>#DIV/0!</v>
      </c>
      <c r="J19" s="19" t="e">
        <f>'DOT by Month'!J20/(VLOOKUP(J$4,PD!$E$3:$F$14,2,FALSE))*1000</f>
        <v>#DIV/0!</v>
      </c>
      <c r="K19" s="19" t="e">
        <f>'DOT by Month'!K20/(VLOOKUP(K$4,PD!$E$3:$F$14,2,FALSE))*1000</f>
        <v>#DIV/0!</v>
      </c>
      <c r="L19" s="19" t="e">
        <f>'DOT by Month'!L20/(VLOOKUP(L$4,PD!$E$3:$F$14,2,FALSE))*1000</f>
        <v>#DIV/0!</v>
      </c>
      <c r="M19" s="19" t="e">
        <f>'DOT by Month'!M20/(VLOOKUP(M$4,PD!$E$3:$F$14,2,FALSE))*1000</f>
        <v>#DIV/0!</v>
      </c>
      <c r="N19" s="83" t="e">
        <f>(SUM('DOT by Month'!B20:D20))/(SUM(PD!$F$3:$F$5))*1000</f>
        <v>#DIV/0!</v>
      </c>
      <c r="O19" s="19" t="e">
        <f>(SUM('DOT by Month'!E20:G20))/(SUM(PD!$F$6:$F$8))*1000</f>
        <v>#DIV/0!</v>
      </c>
      <c r="P19" s="62" t="e">
        <f>(SUM('DOT by Month'!H20:J20))/(SUM(PD!$F$9:$F$11))*1000</f>
        <v>#DIV/0!</v>
      </c>
      <c r="Q19" s="62" t="e">
        <f>(SUM('DOT by Month'!K20:M20))/(SUM(PD!$F$12:$F$14))*1000</f>
        <v>#DIV/0!</v>
      </c>
      <c r="R19" s="86" t="e">
        <f>'DOT by Month'!N20/PD!$F$15*1000</f>
        <v>#DIV/0!</v>
      </c>
    </row>
    <row r="20" spans="1:18" x14ac:dyDescent="0.2">
      <c r="A20" s="17" t="s">
        <v>38</v>
      </c>
      <c r="B20" s="19" t="e">
        <f>'DOT by Month'!B21/(VLOOKUP(B$4,PD!$E$3:$F$14,2,FALSE))*1000</f>
        <v>#DIV/0!</v>
      </c>
      <c r="C20" s="19" t="e">
        <f>'DOT by Month'!C21/(VLOOKUP(C$4,PD!$E$3:$F$14,2,FALSE))*1000</f>
        <v>#DIV/0!</v>
      </c>
      <c r="D20" s="19" t="e">
        <f>'DOT by Month'!D21/(VLOOKUP(D$4,PD!$E$3:$F$14,2,FALSE))*1000</f>
        <v>#DIV/0!</v>
      </c>
      <c r="E20" s="19" t="e">
        <f>'DOT by Month'!E21/(VLOOKUP(E$4,PD!$E$3:$F$14,2,FALSE))*1000</f>
        <v>#DIV/0!</v>
      </c>
      <c r="F20" s="19" t="e">
        <f>'DOT by Month'!F21/(VLOOKUP(F$4,PD!$E$3:$F$14,2,FALSE))*1000</f>
        <v>#DIV/0!</v>
      </c>
      <c r="G20" s="19" t="e">
        <f>'DOT by Month'!G21/(VLOOKUP(G$4,PD!$E$3:$F$14,2,FALSE))*1000</f>
        <v>#DIV/0!</v>
      </c>
      <c r="H20" s="19" t="e">
        <f>'DOT by Month'!H21/(VLOOKUP(H$4,PD!$E$3:$F$14,2,FALSE))*1000</f>
        <v>#DIV/0!</v>
      </c>
      <c r="I20" s="19" t="e">
        <f>'DOT by Month'!I21/(VLOOKUP(I$4,PD!$E$3:$F$14,2,FALSE))*1000</f>
        <v>#DIV/0!</v>
      </c>
      <c r="J20" s="19" t="e">
        <f>'DOT by Month'!J21/(VLOOKUP(J$4,PD!$E$3:$F$14,2,FALSE))*1000</f>
        <v>#DIV/0!</v>
      </c>
      <c r="K20" s="19" t="e">
        <f>'DOT by Month'!K21/(VLOOKUP(K$4,PD!$E$3:$F$14,2,FALSE))*1000</f>
        <v>#DIV/0!</v>
      </c>
      <c r="L20" s="19" t="e">
        <f>'DOT by Month'!L21/(VLOOKUP(L$4,PD!$E$3:$F$14,2,FALSE))*1000</f>
        <v>#DIV/0!</v>
      </c>
      <c r="M20" s="19" t="e">
        <f>'DOT by Month'!M21/(VLOOKUP(M$4,PD!$E$3:$F$14,2,FALSE))*1000</f>
        <v>#DIV/0!</v>
      </c>
      <c r="N20" s="83" t="e">
        <f>(SUM('DOT by Month'!B21:D21))/(SUM(PD!$F$3:$F$5))*1000</f>
        <v>#DIV/0!</v>
      </c>
      <c r="O20" s="19" t="e">
        <f>(SUM('DOT by Month'!E21:G21))/(SUM(PD!$F$6:$F$8))*1000</f>
        <v>#DIV/0!</v>
      </c>
      <c r="P20" s="62" t="e">
        <f>(SUM('DOT by Month'!H21:J21))/(SUM(PD!$F$9:$F$11))*1000</f>
        <v>#DIV/0!</v>
      </c>
      <c r="Q20" s="62" t="e">
        <f>(SUM('DOT by Month'!K21:M21))/(SUM(PD!$F$12:$F$14))*1000</f>
        <v>#DIV/0!</v>
      </c>
      <c r="R20" s="86" t="e">
        <f>'DOT by Month'!N21/PD!$F$15*1000</f>
        <v>#DIV/0!</v>
      </c>
    </row>
    <row r="21" spans="1:18" x14ac:dyDescent="0.2">
      <c r="A21" s="17" t="s">
        <v>37</v>
      </c>
      <c r="B21" s="19" t="e">
        <f>'DOT by Month'!B22/(VLOOKUP(B$4,PD!$E$3:$F$14,2,FALSE))*1000</f>
        <v>#DIV/0!</v>
      </c>
      <c r="C21" s="19" t="e">
        <f>'DOT by Month'!C22/(VLOOKUP(C$4,PD!$E$3:$F$14,2,FALSE))*1000</f>
        <v>#DIV/0!</v>
      </c>
      <c r="D21" s="19" t="e">
        <f>'DOT by Month'!D22/(VLOOKUP(D$4,PD!$E$3:$F$14,2,FALSE))*1000</f>
        <v>#DIV/0!</v>
      </c>
      <c r="E21" s="19" t="e">
        <f>'DOT by Month'!E22/(VLOOKUP(E$4,PD!$E$3:$F$14,2,FALSE))*1000</f>
        <v>#DIV/0!</v>
      </c>
      <c r="F21" s="19" t="e">
        <f>'DOT by Month'!F22/(VLOOKUP(F$4,PD!$E$3:$F$14,2,FALSE))*1000</f>
        <v>#DIV/0!</v>
      </c>
      <c r="G21" s="19" t="e">
        <f>'DOT by Month'!G22/(VLOOKUP(G$4,PD!$E$3:$F$14,2,FALSE))*1000</f>
        <v>#DIV/0!</v>
      </c>
      <c r="H21" s="19" t="e">
        <f>'DOT by Month'!H22/(VLOOKUP(H$4,PD!$E$3:$F$14,2,FALSE))*1000</f>
        <v>#DIV/0!</v>
      </c>
      <c r="I21" s="19" t="e">
        <f>'DOT by Month'!I22/(VLOOKUP(I$4,PD!$E$3:$F$14,2,FALSE))*1000</f>
        <v>#DIV/0!</v>
      </c>
      <c r="J21" s="19" t="e">
        <f>'DOT by Month'!J22/(VLOOKUP(J$4,PD!$E$3:$F$14,2,FALSE))*1000</f>
        <v>#DIV/0!</v>
      </c>
      <c r="K21" s="19" t="e">
        <f>'DOT by Month'!K22/(VLOOKUP(K$4,PD!$E$3:$F$14,2,FALSE))*1000</f>
        <v>#DIV/0!</v>
      </c>
      <c r="L21" s="19" t="e">
        <f>'DOT by Month'!L22/(VLOOKUP(L$4,PD!$E$3:$F$14,2,FALSE))*1000</f>
        <v>#DIV/0!</v>
      </c>
      <c r="M21" s="19" t="e">
        <f>'DOT by Month'!M22/(VLOOKUP(M$4,PD!$E$3:$F$14,2,FALSE))*1000</f>
        <v>#DIV/0!</v>
      </c>
      <c r="N21" s="83" t="e">
        <f>(SUM('DOT by Month'!B22:D22))/(SUM(PD!$F$3:$F$5))*1000</f>
        <v>#DIV/0!</v>
      </c>
      <c r="O21" s="19" t="e">
        <f>(SUM('DOT by Month'!E22:G22))/(SUM(PD!$F$6:$F$8))*1000</f>
        <v>#DIV/0!</v>
      </c>
      <c r="P21" s="62" t="e">
        <f>(SUM('DOT by Month'!H22:J22))/(SUM(PD!$F$9:$F$11))*1000</f>
        <v>#DIV/0!</v>
      </c>
      <c r="Q21" s="62" t="e">
        <f>(SUM('DOT by Month'!K22:M22))/(SUM(PD!$F$12:$F$14))*1000</f>
        <v>#DIV/0!</v>
      </c>
      <c r="R21" s="86" t="e">
        <f>'DOT by Month'!N22/PD!$F$15*1000</f>
        <v>#DIV/0!</v>
      </c>
    </row>
    <row r="22" spans="1:18" x14ac:dyDescent="0.2">
      <c r="A22" s="63" t="s">
        <v>36</v>
      </c>
      <c r="B22" s="19" t="e">
        <f>'DOT by Month'!B23/(VLOOKUP(B$4,PD!$E$3:$F$14,2,FALSE))*1000</f>
        <v>#DIV/0!</v>
      </c>
      <c r="C22" s="19" t="e">
        <f>'DOT by Month'!C23/(VLOOKUP(C$4,PD!$E$3:$F$14,2,FALSE))*1000</f>
        <v>#DIV/0!</v>
      </c>
      <c r="D22" s="19" t="e">
        <f>'DOT by Month'!D23/(VLOOKUP(D$4,PD!$E$3:$F$14,2,FALSE))*1000</f>
        <v>#DIV/0!</v>
      </c>
      <c r="E22" s="19" t="e">
        <f>'DOT by Month'!E23/(VLOOKUP(E$4,PD!$E$3:$F$14,2,FALSE))*1000</f>
        <v>#DIV/0!</v>
      </c>
      <c r="F22" s="19" t="e">
        <f>'DOT by Month'!F23/(VLOOKUP(F$4,PD!$E$3:$F$14,2,FALSE))*1000</f>
        <v>#DIV/0!</v>
      </c>
      <c r="G22" s="19" t="e">
        <f>'DOT by Month'!G23/(VLOOKUP(G$4,PD!$E$3:$F$14,2,FALSE))*1000</f>
        <v>#DIV/0!</v>
      </c>
      <c r="H22" s="19" t="e">
        <f>'DOT by Month'!H23/(VLOOKUP(H$4,PD!$E$3:$F$14,2,FALSE))*1000</f>
        <v>#DIV/0!</v>
      </c>
      <c r="I22" s="19" t="e">
        <f>'DOT by Month'!I23/(VLOOKUP(I$4,PD!$E$3:$F$14,2,FALSE))*1000</f>
        <v>#DIV/0!</v>
      </c>
      <c r="J22" s="19" t="e">
        <f>'DOT by Month'!J23/(VLOOKUP(J$4,PD!$E$3:$F$14,2,FALSE))*1000</f>
        <v>#DIV/0!</v>
      </c>
      <c r="K22" s="19" t="e">
        <f>'DOT by Month'!K23/(VLOOKUP(K$4,PD!$E$3:$F$14,2,FALSE))*1000</f>
        <v>#DIV/0!</v>
      </c>
      <c r="L22" s="19" t="e">
        <f>'DOT by Month'!L23/(VLOOKUP(L$4,PD!$E$3:$F$14,2,FALSE))*1000</f>
        <v>#DIV/0!</v>
      </c>
      <c r="M22" s="19" t="e">
        <f>'DOT by Month'!M23/(VLOOKUP(M$4,PD!$E$3:$F$14,2,FALSE))*1000</f>
        <v>#DIV/0!</v>
      </c>
      <c r="N22" s="83" t="e">
        <f>(SUM('DOT by Month'!B23:D23))/(SUM(PD!$F$3:$F$5))*1000</f>
        <v>#DIV/0!</v>
      </c>
      <c r="O22" s="19" t="e">
        <f>(SUM('DOT by Month'!E23:G23))/(SUM(PD!$F$6:$F$8))*1000</f>
        <v>#DIV/0!</v>
      </c>
      <c r="P22" s="62" t="e">
        <f>(SUM('DOT by Month'!H23:J23))/(SUM(PD!$F$9:$F$11))*1000</f>
        <v>#DIV/0!</v>
      </c>
      <c r="Q22" s="62" t="e">
        <f>(SUM('DOT by Month'!K23:M23))/(SUM(PD!$F$12:$F$14))*1000</f>
        <v>#DIV/0!</v>
      </c>
      <c r="R22" s="86" t="e">
        <f>'DOT by Month'!N23/PD!$F$15*1000</f>
        <v>#DIV/0!</v>
      </c>
    </row>
    <row r="23" spans="1:18" x14ac:dyDescent="0.2">
      <c r="A23" s="63" t="s">
        <v>35</v>
      </c>
      <c r="B23" s="19" t="e">
        <f>'DOT by Month'!B24/(VLOOKUP(B$4,PD!$E$3:$F$14,2,FALSE))*1000</f>
        <v>#DIV/0!</v>
      </c>
      <c r="C23" s="19" t="e">
        <f>'DOT by Month'!C24/(VLOOKUP(C$4,PD!$E$3:$F$14,2,FALSE))*1000</f>
        <v>#DIV/0!</v>
      </c>
      <c r="D23" s="19" t="e">
        <f>'DOT by Month'!D24/(VLOOKUP(D$4,PD!$E$3:$F$14,2,FALSE))*1000</f>
        <v>#DIV/0!</v>
      </c>
      <c r="E23" s="19" t="e">
        <f>'DOT by Month'!E24/(VLOOKUP(E$4,PD!$E$3:$F$14,2,FALSE))*1000</f>
        <v>#DIV/0!</v>
      </c>
      <c r="F23" s="19" t="e">
        <f>'DOT by Month'!F24/(VLOOKUP(F$4,PD!$E$3:$F$14,2,FALSE))*1000</f>
        <v>#DIV/0!</v>
      </c>
      <c r="G23" s="19" t="e">
        <f>'DOT by Month'!G24/(VLOOKUP(G$4,PD!$E$3:$F$14,2,FALSE))*1000</f>
        <v>#DIV/0!</v>
      </c>
      <c r="H23" s="19" t="e">
        <f>'DOT by Month'!H24/(VLOOKUP(H$4,PD!$E$3:$F$14,2,FALSE))*1000</f>
        <v>#DIV/0!</v>
      </c>
      <c r="I23" s="19" t="e">
        <f>'DOT by Month'!I24/(VLOOKUP(I$4,PD!$E$3:$F$14,2,FALSE))*1000</f>
        <v>#DIV/0!</v>
      </c>
      <c r="J23" s="19" t="e">
        <f>'DOT by Month'!J24/(VLOOKUP(J$4,PD!$E$3:$F$14,2,FALSE))*1000</f>
        <v>#DIV/0!</v>
      </c>
      <c r="K23" s="19" t="e">
        <f>'DOT by Month'!K24/(VLOOKUP(K$4,PD!$E$3:$F$14,2,FALSE))*1000</f>
        <v>#DIV/0!</v>
      </c>
      <c r="L23" s="19" t="e">
        <f>'DOT by Month'!L24/(VLOOKUP(L$4,PD!$E$3:$F$14,2,FALSE))*1000</f>
        <v>#DIV/0!</v>
      </c>
      <c r="M23" s="19" t="e">
        <f>'DOT by Month'!M24/(VLOOKUP(M$4,PD!$E$3:$F$14,2,FALSE))*1000</f>
        <v>#DIV/0!</v>
      </c>
      <c r="N23" s="83" t="e">
        <f>(SUM('DOT by Month'!B24:D24))/(SUM(PD!$F$3:$F$5))*1000</f>
        <v>#DIV/0!</v>
      </c>
      <c r="O23" s="19" t="e">
        <f>(SUM('DOT by Month'!E24:G24))/(SUM(PD!$F$6:$F$8))*1000</f>
        <v>#DIV/0!</v>
      </c>
      <c r="P23" s="62" t="e">
        <f>(SUM('DOT by Month'!H24:J24))/(SUM(PD!$F$9:$F$11))*1000</f>
        <v>#DIV/0!</v>
      </c>
      <c r="Q23" s="62" t="e">
        <f>(SUM('DOT by Month'!K24:M24))/(SUM(PD!$F$12:$F$14))*1000</f>
        <v>#DIV/0!</v>
      </c>
      <c r="R23" s="86" t="e">
        <f>'DOT by Month'!N24/PD!$F$15*1000</f>
        <v>#DIV/0!</v>
      </c>
    </row>
    <row r="24" spans="1:18" x14ac:dyDescent="0.2">
      <c r="A24" s="18" t="s">
        <v>34</v>
      </c>
      <c r="B24" s="19" t="e">
        <f>'DOT by Month'!B25/(VLOOKUP(B$4,PD!$E$3:$F$14,2,FALSE))*1000</f>
        <v>#DIV/0!</v>
      </c>
      <c r="C24" s="19" t="e">
        <f>'DOT by Month'!C25/(VLOOKUP(C$4,PD!$E$3:$F$14,2,FALSE))*1000</f>
        <v>#DIV/0!</v>
      </c>
      <c r="D24" s="19" t="e">
        <f>'DOT by Month'!D25/(VLOOKUP(D$4,PD!$E$3:$F$14,2,FALSE))*1000</f>
        <v>#DIV/0!</v>
      </c>
      <c r="E24" s="19" t="e">
        <f>'DOT by Month'!E25/(VLOOKUP(E$4,PD!$E$3:$F$14,2,FALSE))*1000</f>
        <v>#DIV/0!</v>
      </c>
      <c r="F24" s="19" t="e">
        <f>'DOT by Month'!F25/(VLOOKUP(F$4,PD!$E$3:$F$14,2,FALSE))*1000</f>
        <v>#DIV/0!</v>
      </c>
      <c r="G24" s="19" t="e">
        <f>'DOT by Month'!G25/(VLOOKUP(G$4,PD!$E$3:$F$14,2,FALSE))*1000</f>
        <v>#DIV/0!</v>
      </c>
      <c r="H24" s="19" t="e">
        <f>'DOT by Month'!H25/(VLOOKUP(H$4,PD!$E$3:$F$14,2,FALSE))*1000</f>
        <v>#DIV/0!</v>
      </c>
      <c r="I24" s="19" t="e">
        <f>'DOT by Month'!I25/(VLOOKUP(I$4,PD!$E$3:$F$14,2,FALSE))*1000</f>
        <v>#DIV/0!</v>
      </c>
      <c r="J24" s="19" t="e">
        <f>'DOT by Month'!J25/(VLOOKUP(J$4,PD!$E$3:$F$14,2,FALSE))*1000</f>
        <v>#DIV/0!</v>
      </c>
      <c r="K24" s="19" t="e">
        <f>'DOT by Month'!K25/(VLOOKUP(K$4,PD!$E$3:$F$14,2,FALSE))*1000</f>
        <v>#DIV/0!</v>
      </c>
      <c r="L24" s="19" t="e">
        <f>'DOT by Month'!L25/(VLOOKUP(L$4,PD!$E$3:$F$14,2,FALSE))*1000</f>
        <v>#DIV/0!</v>
      </c>
      <c r="M24" s="19" t="e">
        <f>'DOT by Month'!M25/(VLOOKUP(M$4,PD!$E$3:$F$14,2,FALSE))*1000</f>
        <v>#DIV/0!</v>
      </c>
      <c r="N24" s="83" t="e">
        <f>(SUM('DOT by Month'!B25:D25))/(SUM(PD!$F$3:$F$5))*1000</f>
        <v>#DIV/0!</v>
      </c>
      <c r="O24" s="19" t="e">
        <f>(SUM('DOT by Month'!E25:G25))/(SUM(PD!$F$6:$F$8))*1000</f>
        <v>#DIV/0!</v>
      </c>
      <c r="P24" s="62" t="e">
        <f>(SUM('DOT by Month'!H25:J25))/(SUM(PD!$F$9:$F$11))*1000</f>
        <v>#DIV/0!</v>
      </c>
      <c r="Q24" s="62" t="e">
        <f>(SUM('DOT by Month'!K25:M25))/(SUM(PD!$F$12:$F$14))*1000</f>
        <v>#DIV/0!</v>
      </c>
      <c r="R24" s="86" t="e">
        <f>'DOT by Month'!N25/PD!$F$15*1000</f>
        <v>#DIV/0!</v>
      </c>
    </row>
    <row r="25" spans="1:18" x14ac:dyDescent="0.2">
      <c r="A25" s="63" t="s">
        <v>33</v>
      </c>
      <c r="B25" s="19" t="e">
        <f>'DOT by Month'!B26/(VLOOKUP(B$4,PD!$E$3:$F$14,2,FALSE))*1000</f>
        <v>#DIV/0!</v>
      </c>
      <c r="C25" s="19" t="e">
        <f>'DOT by Month'!C26/(VLOOKUP(C$4,PD!$E$3:$F$14,2,FALSE))*1000</f>
        <v>#DIV/0!</v>
      </c>
      <c r="D25" s="19" t="e">
        <f>'DOT by Month'!D26/(VLOOKUP(D$4,PD!$E$3:$F$14,2,FALSE))*1000</f>
        <v>#DIV/0!</v>
      </c>
      <c r="E25" s="19" t="e">
        <f>'DOT by Month'!E26/(VLOOKUP(E$4,PD!$E$3:$F$14,2,FALSE))*1000</f>
        <v>#DIV/0!</v>
      </c>
      <c r="F25" s="19" t="e">
        <f>'DOT by Month'!F26/(VLOOKUP(F$4,PD!$E$3:$F$14,2,FALSE))*1000</f>
        <v>#DIV/0!</v>
      </c>
      <c r="G25" s="19" t="e">
        <f>'DOT by Month'!G26/(VLOOKUP(G$4,PD!$E$3:$F$14,2,FALSE))*1000</f>
        <v>#DIV/0!</v>
      </c>
      <c r="H25" s="19" t="e">
        <f>'DOT by Month'!H26/(VLOOKUP(H$4,PD!$E$3:$F$14,2,FALSE))*1000</f>
        <v>#DIV/0!</v>
      </c>
      <c r="I25" s="19" t="e">
        <f>'DOT by Month'!I26/(VLOOKUP(I$4,PD!$E$3:$F$14,2,FALSE))*1000</f>
        <v>#DIV/0!</v>
      </c>
      <c r="J25" s="19" t="e">
        <f>'DOT by Month'!J26/(VLOOKUP(J$4,PD!$E$3:$F$14,2,FALSE))*1000</f>
        <v>#DIV/0!</v>
      </c>
      <c r="K25" s="19" t="e">
        <f>'DOT by Month'!K26/(VLOOKUP(K$4,PD!$E$3:$F$14,2,FALSE))*1000</f>
        <v>#DIV/0!</v>
      </c>
      <c r="L25" s="19" t="e">
        <f>'DOT by Month'!L26/(VLOOKUP(L$4,PD!$E$3:$F$14,2,FALSE))*1000</f>
        <v>#DIV/0!</v>
      </c>
      <c r="M25" s="19" t="e">
        <f>'DOT by Month'!M26/(VLOOKUP(M$4,PD!$E$3:$F$14,2,FALSE))*1000</f>
        <v>#DIV/0!</v>
      </c>
      <c r="N25" s="83" t="e">
        <f>(SUM('DOT by Month'!B26:D26))/(SUM(PD!$F$3:$F$5))*1000</f>
        <v>#DIV/0!</v>
      </c>
      <c r="O25" s="19" t="e">
        <f>(SUM('DOT by Month'!E26:G26))/(SUM(PD!$F$6:$F$8))*1000</f>
        <v>#DIV/0!</v>
      </c>
      <c r="P25" s="62" t="e">
        <f>(SUM('DOT by Month'!H26:J26))/(SUM(PD!$F$9:$F$11))*1000</f>
        <v>#DIV/0!</v>
      </c>
      <c r="Q25" s="62" t="e">
        <f>(SUM('DOT by Month'!K26:M26))/(SUM(PD!$F$12:$F$14))*1000</f>
        <v>#DIV/0!</v>
      </c>
      <c r="R25" s="86" t="e">
        <f>'DOT by Month'!N26/PD!$F$15*1000</f>
        <v>#DIV/0!</v>
      </c>
    </row>
    <row r="26" spans="1:18" x14ac:dyDescent="0.2">
      <c r="A26" s="63" t="s">
        <v>32</v>
      </c>
      <c r="B26" s="19" t="e">
        <f>'DOT by Month'!B27/(VLOOKUP(B$4,PD!$E$3:$F$14,2,FALSE))*1000</f>
        <v>#DIV/0!</v>
      </c>
      <c r="C26" s="19" t="e">
        <f>'DOT by Month'!C27/(VLOOKUP(C$4,PD!$E$3:$F$14,2,FALSE))*1000</f>
        <v>#DIV/0!</v>
      </c>
      <c r="D26" s="19" t="e">
        <f>'DOT by Month'!D27/(VLOOKUP(D$4,PD!$E$3:$F$14,2,FALSE))*1000</f>
        <v>#DIV/0!</v>
      </c>
      <c r="E26" s="19" t="e">
        <f>'DOT by Month'!E27/(VLOOKUP(E$4,PD!$E$3:$F$14,2,FALSE))*1000</f>
        <v>#DIV/0!</v>
      </c>
      <c r="F26" s="19" t="e">
        <f>'DOT by Month'!F27/(VLOOKUP(F$4,PD!$E$3:$F$14,2,FALSE))*1000</f>
        <v>#DIV/0!</v>
      </c>
      <c r="G26" s="19" t="e">
        <f>'DOT by Month'!G27/(VLOOKUP(G$4,PD!$E$3:$F$14,2,FALSE))*1000</f>
        <v>#DIV/0!</v>
      </c>
      <c r="H26" s="19" t="e">
        <f>'DOT by Month'!H27/(VLOOKUP(H$4,PD!$E$3:$F$14,2,FALSE))*1000</f>
        <v>#DIV/0!</v>
      </c>
      <c r="I26" s="19" t="e">
        <f>'DOT by Month'!I27/(VLOOKUP(I$4,PD!$E$3:$F$14,2,FALSE))*1000</f>
        <v>#DIV/0!</v>
      </c>
      <c r="J26" s="19" t="e">
        <f>'DOT by Month'!J27/(VLOOKUP(J$4,PD!$E$3:$F$14,2,FALSE))*1000</f>
        <v>#DIV/0!</v>
      </c>
      <c r="K26" s="19" t="e">
        <f>'DOT by Month'!K27/(VLOOKUP(K$4,PD!$E$3:$F$14,2,FALSE))*1000</f>
        <v>#DIV/0!</v>
      </c>
      <c r="L26" s="19" t="e">
        <f>'DOT by Month'!L27/(VLOOKUP(L$4,PD!$E$3:$F$14,2,FALSE))*1000</f>
        <v>#DIV/0!</v>
      </c>
      <c r="M26" s="19" t="e">
        <f>'DOT by Month'!M27/(VLOOKUP(M$4,PD!$E$3:$F$14,2,FALSE))*1000</f>
        <v>#DIV/0!</v>
      </c>
      <c r="N26" s="83" t="e">
        <f>(SUM('DOT by Month'!B27:D27))/(SUM(PD!$F$3:$F$5))*1000</f>
        <v>#DIV/0!</v>
      </c>
      <c r="O26" s="19" t="e">
        <f>(SUM('DOT by Month'!E27:G27))/(SUM(PD!$F$6:$F$8))*1000</f>
        <v>#DIV/0!</v>
      </c>
      <c r="P26" s="62" t="e">
        <f>(SUM('DOT by Month'!H27:J27))/(SUM(PD!$F$9:$F$11))*1000</f>
        <v>#DIV/0!</v>
      </c>
      <c r="Q26" s="62" t="e">
        <f>(SUM('DOT by Month'!K27:M27))/(SUM(PD!$F$12:$F$14))*1000</f>
        <v>#DIV/0!</v>
      </c>
      <c r="R26" s="86" t="e">
        <f>'DOT by Month'!N27/PD!$F$15*1000</f>
        <v>#DIV/0!</v>
      </c>
    </row>
    <row r="27" spans="1:18" x14ac:dyDescent="0.2">
      <c r="A27" s="17" t="s">
        <v>31</v>
      </c>
      <c r="B27" s="19" t="e">
        <f>'DOT by Month'!B28/(VLOOKUP(B$4,PD!$E$3:$F$14,2,FALSE))*1000</f>
        <v>#DIV/0!</v>
      </c>
      <c r="C27" s="19" t="e">
        <f>'DOT by Month'!C28/(VLOOKUP(C$4,PD!$E$3:$F$14,2,FALSE))*1000</f>
        <v>#DIV/0!</v>
      </c>
      <c r="D27" s="19" t="e">
        <f>'DOT by Month'!D28/(VLOOKUP(D$4,PD!$E$3:$F$14,2,FALSE))*1000</f>
        <v>#DIV/0!</v>
      </c>
      <c r="E27" s="19" t="e">
        <f>'DOT by Month'!E28/(VLOOKUP(E$4,PD!$E$3:$F$14,2,FALSE))*1000</f>
        <v>#DIV/0!</v>
      </c>
      <c r="F27" s="19" t="e">
        <f>'DOT by Month'!F28/(VLOOKUP(F$4,PD!$E$3:$F$14,2,FALSE))*1000</f>
        <v>#DIV/0!</v>
      </c>
      <c r="G27" s="19" t="e">
        <f>'DOT by Month'!G28/(VLOOKUP(G$4,PD!$E$3:$F$14,2,FALSE))*1000</f>
        <v>#DIV/0!</v>
      </c>
      <c r="H27" s="19" t="e">
        <f>'DOT by Month'!H28/(VLOOKUP(H$4,PD!$E$3:$F$14,2,FALSE))*1000</f>
        <v>#DIV/0!</v>
      </c>
      <c r="I27" s="19" t="e">
        <f>'DOT by Month'!I28/(VLOOKUP(I$4,PD!$E$3:$F$14,2,FALSE))*1000</f>
        <v>#DIV/0!</v>
      </c>
      <c r="J27" s="19" t="e">
        <f>'DOT by Month'!J28/(VLOOKUP(J$4,PD!$E$3:$F$14,2,FALSE))*1000</f>
        <v>#DIV/0!</v>
      </c>
      <c r="K27" s="19" t="e">
        <f>'DOT by Month'!K28/(VLOOKUP(K$4,PD!$E$3:$F$14,2,FALSE))*1000</f>
        <v>#DIV/0!</v>
      </c>
      <c r="L27" s="19" t="e">
        <f>'DOT by Month'!L28/(VLOOKUP(L$4,PD!$E$3:$F$14,2,FALSE))*1000</f>
        <v>#DIV/0!</v>
      </c>
      <c r="M27" s="19" t="e">
        <f>'DOT by Month'!M28/(VLOOKUP(M$4,PD!$E$3:$F$14,2,FALSE))*1000</f>
        <v>#DIV/0!</v>
      </c>
      <c r="N27" s="83" t="e">
        <f>(SUM('DOT by Month'!B28:D28))/(SUM(PD!$F$3:$F$5))*1000</f>
        <v>#DIV/0!</v>
      </c>
      <c r="O27" s="19" t="e">
        <f>(SUM('DOT by Month'!E28:G28))/(SUM(PD!$F$6:$F$8))*1000</f>
        <v>#DIV/0!</v>
      </c>
      <c r="P27" s="62" t="e">
        <f>(SUM('DOT by Month'!H28:J28))/(SUM(PD!$F$9:$F$11))*1000</f>
        <v>#DIV/0!</v>
      </c>
      <c r="Q27" s="62" t="e">
        <f>(SUM('DOT by Month'!K28:M28))/(SUM(PD!$F$12:$F$14))*1000</f>
        <v>#DIV/0!</v>
      </c>
      <c r="R27" s="86" t="e">
        <f>'DOT by Month'!N28/PD!$F$15*1000</f>
        <v>#DIV/0!</v>
      </c>
    </row>
    <row r="28" spans="1:18" s="6" customFormat="1" x14ac:dyDescent="0.2">
      <c r="A28" s="17" t="s">
        <v>30</v>
      </c>
      <c r="B28" s="19" t="e">
        <f>'DOT by Month'!B29/(VLOOKUP(B$4,PD!$E$3:$F$14,2,FALSE))*1000</f>
        <v>#DIV/0!</v>
      </c>
      <c r="C28" s="19" t="e">
        <f>'DOT by Month'!C29/(VLOOKUP(C$4,PD!$E$3:$F$14,2,FALSE))*1000</f>
        <v>#DIV/0!</v>
      </c>
      <c r="D28" s="19" t="e">
        <f>'DOT by Month'!D29/(VLOOKUP(D$4,PD!$E$3:$F$14,2,FALSE))*1000</f>
        <v>#DIV/0!</v>
      </c>
      <c r="E28" s="19" t="e">
        <f>'DOT by Month'!E29/(VLOOKUP(E$4,PD!$E$3:$F$14,2,FALSE))*1000</f>
        <v>#DIV/0!</v>
      </c>
      <c r="F28" s="19" t="e">
        <f>'DOT by Month'!F29/(VLOOKUP(F$4,PD!$E$3:$F$14,2,FALSE))*1000</f>
        <v>#DIV/0!</v>
      </c>
      <c r="G28" s="19" t="e">
        <f>'DOT by Month'!G29/(VLOOKUP(G$4,PD!$E$3:$F$14,2,FALSE))*1000</f>
        <v>#DIV/0!</v>
      </c>
      <c r="H28" s="19" t="e">
        <f>'DOT by Month'!H29/(VLOOKUP(H$4,PD!$E$3:$F$14,2,FALSE))*1000</f>
        <v>#DIV/0!</v>
      </c>
      <c r="I28" s="19" t="e">
        <f>'DOT by Month'!I29/(VLOOKUP(I$4,PD!$E$3:$F$14,2,FALSE))*1000</f>
        <v>#DIV/0!</v>
      </c>
      <c r="J28" s="19" t="e">
        <f>'DOT by Month'!J29/(VLOOKUP(J$4,PD!$E$3:$F$14,2,FALSE))*1000</f>
        <v>#DIV/0!</v>
      </c>
      <c r="K28" s="19" t="e">
        <f>'DOT by Month'!K29/(VLOOKUP(K$4,PD!$E$3:$F$14,2,FALSE))*1000</f>
        <v>#DIV/0!</v>
      </c>
      <c r="L28" s="19" t="e">
        <f>'DOT by Month'!L29/(VLOOKUP(L$4,PD!$E$3:$F$14,2,FALSE))*1000</f>
        <v>#DIV/0!</v>
      </c>
      <c r="M28" s="19" t="e">
        <f>'DOT by Month'!M29/(VLOOKUP(M$4,PD!$E$3:$F$14,2,FALSE))*1000</f>
        <v>#DIV/0!</v>
      </c>
      <c r="N28" s="83" t="e">
        <f>(SUM('DOT by Month'!B29:D29))/(SUM(PD!$F$3:$F$5))*1000</f>
        <v>#DIV/0!</v>
      </c>
      <c r="O28" s="19" t="e">
        <f>(SUM('DOT by Month'!E29:G29))/(SUM(PD!$F$6:$F$8))*1000</f>
        <v>#DIV/0!</v>
      </c>
      <c r="P28" s="62" t="e">
        <f>(SUM('DOT by Month'!H29:J29))/(SUM(PD!$F$9:$F$11))*1000</f>
        <v>#DIV/0!</v>
      </c>
      <c r="Q28" s="62" t="e">
        <f>(SUM('DOT by Month'!K29:M29))/(SUM(PD!$F$12:$F$14))*1000</f>
        <v>#DIV/0!</v>
      </c>
      <c r="R28" s="86" t="e">
        <f>'DOT by Month'!N29/PD!$F$15*1000</f>
        <v>#DIV/0!</v>
      </c>
    </row>
    <row r="29" spans="1:18" s="6" customFormat="1" x14ac:dyDescent="0.2">
      <c r="A29" s="17" t="s">
        <v>67</v>
      </c>
      <c r="B29" s="19" t="e">
        <f>'DOT by Month'!B30/(VLOOKUP(B$4,PD!$E$3:$F$14,2,FALSE))*1000</f>
        <v>#DIV/0!</v>
      </c>
      <c r="C29" s="19" t="e">
        <f>'DOT by Month'!C30/(VLOOKUP(C$4,PD!$E$3:$F$14,2,FALSE))*1000</f>
        <v>#DIV/0!</v>
      </c>
      <c r="D29" s="19" t="e">
        <f>'DOT by Month'!D30/(VLOOKUP(D$4,PD!$E$3:$F$14,2,FALSE))*1000</f>
        <v>#DIV/0!</v>
      </c>
      <c r="E29" s="19" t="e">
        <f>'DOT by Month'!E30/(VLOOKUP(E$4,PD!$E$3:$F$14,2,FALSE))*1000</f>
        <v>#DIV/0!</v>
      </c>
      <c r="F29" s="19" t="e">
        <f>'DOT by Month'!F30/(VLOOKUP(F$4,PD!$E$3:$F$14,2,FALSE))*1000</f>
        <v>#DIV/0!</v>
      </c>
      <c r="G29" s="19" t="e">
        <f>'DOT by Month'!G30/(VLOOKUP(G$4,PD!$E$3:$F$14,2,FALSE))*1000</f>
        <v>#DIV/0!</v>
      </c>
      <c r="H29" s="19" t="e">
        <f>'DOT by Month'!H30/(VLOOKUP(H$4,PD!$E$3:$F$14,2,FALSE))*1000</f>
        <v>#DIV/0!</v>
      </c>
      <c r="I29" s="19" t="e">
        <f>'DOT by Month'!I30/(VLOOKUP(I$4,PD!$E$3:$F$14,2,FALSE))*1000</f>
        <v>#DIV/0!</v>
      </c>
      <c r="J29" s="19" t="e">
        <f>'DOT by Month'!J30/(VLOOKUP(J$4,PD!$E$3:$F$14,2,FALSE))*1000</f>
        <v>#DIV/0!</v>
      </c>
      <c r="K29" s="19" t="e">
        <f>'DOT by Month'!K30/(VLOOKUP(K$4,PD!$E$3:$F$14,2,FALSE))*1000</f>
        <v>#DIV/0!</v>
      </c>
      <c r="L29" s="19" t="e">
        <f>'DOT by Month'!L30/(VLOOKUP(L$4,PD!$E$3:$F$14,2,FALSE))*1000</f>
        <v>#DIV/0!</v>
      </c>
      <c r="M29" s="19" t="e">
        <f>'DOT by Month'!M30/(VLOOKUP(M$4,PD!$E$3:$F$14,2,FALSE))*1000</f>
        <v>#DIV/0!</v>
      </c>
      <c r="N29" s="83" t="e">
        <f>(SUM('DOT by Month'!B30:D30))/(SUM(PD!$F$3:$F$5))*1000</f>
        <v>#DIV/0!</v>
      </c>
      <c r="O29" s="19" t="e">
        <f>(SUM('DOT by Month'!E30:G30))/(SUM(PD!$F$6:$F$8))*1000</f>
        <v>#DIV/0!</v>
      </c>
      <c r="P29" s="62" t="e">
        <f>(SUM('DOT by Month'!H30:J30))/(SUM(PD!$F$9:$F$11))*1000</f>
        <v>#DIV/0!</v>
      </c>
      <c r="Q29" s="62" t="e">
        <f>(SUM('DOT by Month'!K30:M30))/(SUM(PD!$F$12:$F$14))*1000</f>
        <v>#DIV/0!</v>
      </c>
      <c r="R29" s="86" t="e">
        <f>'DOT by Month'!N30/PD!$F$15*1000</f>
        <v>#DIV/0!</v>
      </c>
    </row>
    <row r="30" spans="1:18" x14ac:dyDescent="0.2">
      <c r="A30" s="17" t="s">
        <v>59</v>
      </c>
      <c r="B30" s="19" t="e">
        <f>'DOT by Month'!B31/(VLOOKUP(B$4,PD!$E$3:$F$14,2,FALSE))*1000</f>
        <v>#DIV/0!</v>
      </c>
      <c r="C30" s="19" t="e">
        <f>'DOT by Month'!C31/(VLOOKUP(C$4,PD!$E$3:$F$14,2,FALSE))*1000</f>
        <v>#DIV/0!</v>
      </c>
      <c r="D30" s="19" t="e">
        <f>'DOT by Month'!D31/(VLOOKUP(D$4,PD!$E$3:$F$14,2,FALSE))*1000</f>
        <v>#DIV/0!</v>
      </c>
      <c r="E30" s="19" t="e">
        <f>'DOT by Month'!E31/(VLOOKUP(E$4,PD!$E$3:$F$14,2,FALSE))*1000</f>
        <v>#DIV/0!</v>
      </c>
      <c r="F30" s="19" t="e">
        <f>'DOT by Month'!F31/(VLOOKUP(F$4,PD!$E$3:$F$14,2,FALSE))*1000</f>
        <v>#DIV/0!</v>
      </c>
      <c r="G30" s="19" t="e">
        <f>'DOT by Month'!G31/(VLOOKUP(G$4,PD!$E$3:$F$14,2,FALSE))*1000</f>
        <v>#DIV/0!</v>
      </c>
      <c r="H30" s="19" t="e">
        <f>'DOT by Month'!H31/(VLOOKUP(H$4,PD!$E$3:$F$14,2,FALSE))*1000</f>
        <v>#DIV/0!</v>
      </c>
      <c r="I30" s="19" t="e">
        <f>'DOT by Month'!I31/(VLOOKUP(I$4,PD!$E$3:$F$14,2,FALSE))*1000</f>
        <v>#DIV/0!</v>
      </c>
      <c r="J30" s="19" t="e">
        <f>'DOT by Month'!J31/(VLOOKUP(J$4,PD!$E$3:$F$14,2,FALSE))*1000</f>
        <v>#DIV/0!</v>
      </c>
      <c r="K30" s="19" t="e">
        <f>'DOT by Month'!K31/(VLOOKUP(K$4,PD!$E$3:$F$14,2,FALSE))*1000</f>
        <v>#DIV/0!</v>
      </c>
      <c r="L30" s="19" t="e">
        <f>'DOT by Month'!L31/(VLOOKUP(L$4,PD!$E$3:$F$14,2,FALSE))*1000</f>
        <v>#DIV/0!</v>
      </c>
      <c r="M30" s="19" t="e">
        <f>'DOT by Month'!M31/(VLOOKUP(M$4,PD!$E$3:$F$14,2,FALSE))*1000</f>
        <v>#DIV/0!</v>
      </c>
      <c r="N30" s="83" t="e">
        <f>(SUM('DOT by Month'!B31:D31))/(SUM(PD!$F$3:$F$5))*1000</f>
        <v>#DIV/0!</v>
      </c>
      <c r="O30" s="19" t="e">
        <f>(SUM('DOT by Month'!E31:G31))/(SUM(PD!$F$6:$F$8))*1000</f>
        <v>#DIV/0!</v>
      </c>
      <c r="P30" s="62" t="e">
        <f>(SUM('DOT by Month'!H31:J31))/(SUM(PD!$F$9:$F$11))*1000</f>
        <v>#DIV/0!</v>
      </c>
      <c r="Q30" s="62" t="e">
        <f>(SUM('DOT by Month'!K31:M31))/(SUM(PD!$F$12:$F$14))*1000</f>
        <v>#DIV/0!</v>
      </c>
      <c r="R30" s="86" t="e">
        <f>'DOT by Month'!N31/PD!$F$15*1000</f>
        <v>#DIV/0!</v>
      </c>
    </row>
    <row r="31" spans="1:18" x14ac:dyDescent="0.2">
      <c r="A31" s="63" t="s">
        <v>60</v>
      </c>
      <c r="B31" s="19" t="e">
        <f>'DOT by Month'!B32/(VLOOKUP(B$4,PD!$E$3:$F$14,2,FALSE))*1000</f>
        <v>#DIV/0!</v>
      </c>
      <c r="C31" s="19" t="e">
        <f>'DOT by Month'!C32/(VLOOKUP(C$4,PD!$E$3:$F$14,2,FALSE))*1000</f>
        <v>#DIV/0!</v>
      </c>
      <c r="D31" s="19" t="e">
        <f>'DOT by Month'!D32/(VLOOKUP(D$4,PD!$E$3:$F$14,2,FALSE))*1000</f>
        <v>#DIV/0!</v>
      </c>
      <c r="E31" s="19" t="e">
        <f>'DOT by Month'!E32/(VLOOKUP(E$4,PD!$E$3:$F$14,2,FALSE))*1000</f>
        <v>#DIV/0!</v>
      </c>
      <c r="F31" s="19" t="e">
        <f>'DOT by Month'!F32/(VLOOKUP(F$4,PD!$E$3:$F$14,2,FALSE))*1000</f>
        <v>#DIV/0!</v>
      </c>
      <c r="G31" s="19" t="e">
        <f>'DOT by Month'!G32/(VLOOKUP(G$4,PD!$E$3:$F$14,2,FALSE))*1000</f>
        <v>#DIV/0!</v>
      </c>
      <c r="H31" s="19" t="e">
        <f>'DOT by Month'!H32/(VLOOKUP(H$4,PD!$E$3:$F$14,2,FALSE))*1000</f>
        <v>#DIV/0!</v>
      </c>
      <c r="I31" s="19" t="e">
        <f>'DOT by Month'!I32/(VLOOKUP(I$4,PD!$E$3:$F$14,2,FALSE))*1000</f>
        <v>#DIV/0!</v>
      </c>
      <c r="J31" s="19" t="e">
        <f>'DOT by Month'!J32/(VLOOKUP(J$4,PD!$E$3:$F$14,2,FALSE))*1000</f>
        <v>#DIV/0!</v>
      </c>
      <c r="K31" s="19" t="e">
        <f>'DOT by Month'!K32/(VLOOKUP(K$4,PD!$E$3:$F$14,2,FALSE))*1000</f>
        <v>#DIV/0!</v>
      </c>
      <c r="L31" s="19" t="e">
        <f>'DOT by Month'!L32/(VLOOKUP(L$4,PD!$E$3:$F$14,2,FALSE))*1000</f>
        <v>#DIV/0!</v>
      </c>
      <c r="M31" s="19" t="e">
        <f>'DOT by Month'!M32/(VLOOKUP(M$4,PD!$E$3:$F$14,2,FALSE))*1000</f>
        <v>#DIV/0!</v>
      </c>
      <c r="N31" s="83" t="e">
        <f>(SUM('DOT by Month'!B32:D32))/(SUM(PD!$F$3:$F$5))*1000</f>
        <v>#DIV/0!</v>
      </c>
      <c r="O31" s="19" t="e">
        <f>(SUM('DOT by Month'!E32:G32))/(SUM(PD!$F$6:$F$8))*1000</f>
        <v>#DIV/0!</v>
      </c>
      <c r="P31" s="62" t="e">
        <f>(SUM('DOT by Month'!H32:J32))/(SUM(PD!$F$9:$F$11))*1000</f>
        <v>#DIV/0!</v>
      </c>
      <c r="Q31" s="62" t="e">
        <f>(SUM('DOT by Month'!K32:M32))/(SUM(PD!$F$12:$F$14))*1000</f>
        <v>#DIV/0!</v>
      </c>
      <c r="R31" s="86" t="e">
        <f>'DOT by Month'!N32/PD!$F$15*1000</f>
        <v>#DIV/0!</v>
      </c>
    </row>
    <row r="32" spans="1:18" x14ac:dyDescent="0.2">
      <c r="A32" s="63" t="s">
        <v>29</v>
      </c>
      <c r="B32" s="19" t="e">
        <f>'DOT by Month'!B33/(VLOOKUP(B$4,PD!$E$3:$F$14,2,FALSE))*1000</f>
        <v>#DIV/0!</v>
      </c>
      <c r="C32" s="19" t="e">
        <f>'DOT by Month'!C33/(VLOOKUP(C$4,PD!$E$3:$F$14,2,FALSE))*1000</f>
        <v>#DIV/0!</v>
      </c>
      <c r="D32" s="19" t="e">
        <f>'DOT by Month'!D33/(VLOOKUP(D$4,PD!$E$3:$F$14,2,FALSE))*1000</f>
        <v>#DIV/0!</v>
      </c>
      <c r="E32" s="19" t="e">
        <f>'DOT by Month'!E33/(VLOOKUP(E$4,PD!$E$3:$F$14,2,FALSE))*1000</f>
        <v>#DIV/0!</v>
      </c>
      <c r="F32" s="19" t="e">
        <f>'DOT by Month'!F33/(VLOOKUP(F$4,PD!$E$3:$F$14,2,FALSE))*1000</f>
        <v>#DIV/0!</v>
      </c>
      <c r="G32" s="19" t="e">
        <f>'DOT by Month'!G33/(VLOOKUP(G$4,PD!$E$3:$F$14,2,FALSE))*1000</f>
        <v>#DIV/0!</v>
      </c>
      <c r="H32" s="19" t="e">
        <f>'DOT by Month'!H33/(VLOOKUP(H$4,PD!$E$3:$F$14,2,FALSE))*1000</f>
        <v>#DIV/0!</v>
      </c>
      <c r="I32" s="19" t="e">
        <f>'DOT by Month'!I33/(VLOOKUP(I$4,PD!$E$3:$F$14,2,FALSE))*1000</f>
        <v>#DIV/0!</v>
      </c>
      <c r="J32" s="19" t="e">
        <f>'DOT by Month'!J33/(VLOOKUP(J$4,PD!$E$3:$F$14,2,FALSE))*1000</f>
        <v>#DIV/0!</v>
      </c>
      <c r="K32" s="19" t="e">
        <f>'DOT by Month'!K33/(VLOOKUP(K$4,PD!$E$3:$F$14,2,FALSE))*1000</f>
        <v>#DIV/0!</v>
      </c>
      <c r="L32" s="19" t="e">
        <f>'DOT by Month'!L33/(VLOOKUP(L$4,PD!$E$3:$F$14,2,FALSE))*1000</f>
        <v>#DIV/0!</v>
      </c>
      <c r="M32" s="19" t="e">
        <f>'DOT by Month'!M33/(VLOOKUP(M$4,PD!$E$3:$F$14,2,FALSE))*1000</f>
        <v>#DIV/0!</v>
      </c>
      <c r="N32" s="83" t="e">
        <f>(SUM('DOT by Month'!B33:D33))/(SUM(PD!$F$3:$F$5))*1000</f>
        <v>#DIV/0!</v>
      </c>
      <c r="O32" s="19" t="e">
        <f>(SUM('DOT by Month'!E33:G33))/(SUM(PD!$F$6:$F$8))*1000</f>
        <v>#DIV/0!</v>
      </c>
      <c r="P32" s="62" t="e">
        <f>(SUM('DOT by Month'!H33:J33))/(SUM(PD!$F$9:$F$11))*1000</f>
        <v>#DIV/0!</v>
      </c>
      <c r="Q32" s="62" t="e">
        <f>(SUM('DOT by Month'!K33:M33))/(SUM(PD!$F$12:$F$14))*1000</f>
        <v>#DIV/0!</v>
      </c>
      <c r="R32" s="86" t="e">
        <f>'DOT by Month'!N33/PD!$F$15*1000</f>
        <v>#DIV/0!</v>
      </c>
    </row>
    <row r="33" spans="1:18" x14ac:dyDescent="0.2">
      <c r="A33" s="17" t="s">
        <v>28</v>
      </c>
      <c r="B33" s="19" t="e">
        <f>'DOT by Month'!B34/(VLOOKUP(B$4,PD!$E$3:$F$14,2,FALSE))*1000</f>
        <v>#DIV/0!</v>
      </c>
      <c r="C33" s="19" t="e">
        <f>'DOT by Month'!C34/(VLOOKUP(C$4,PD!$E$3:$F$14,2,FALSE))*1000</f>
        <v>#DIV/0!</v>
      </c>
      <c r="D33" s="19" t="e">
        <f>'DOT by Month'!D34/(VLOOKUP(D$4,PD!$E$3:$F$14,2,FALSE))*1000</f>
        <v>#DIV/0!</v>
      </c>
      <c r="E33" s="19" t="e">
        <f>'DOT by Month'!E34/(VLOOKUP(E$4,PD!$E$3:$F$14,2,FALSE))*1000</f>
        <v>#DIV/0!</v>
      </c>
      <c r="F33" s="19" t="e">
        <f>'DOT by Month'!F34/(VLOOKUP(F$4,PD!$E$3:$F$14,2,FALSE))*1000</f>
        <v>#DIV/0!</v>
      </c>
      <c r="G33" s="19" t="e">
        <f>'DOT by Month'!G34/(VLOOKUP(G$4,PD!$E$3:$F$14,2,FALSE))*1000</f>
        <v>#DIV/0!</v>
      </c>
      <c r="H33" s="19" t="e">
        <f>'DOT by Month'!H34/(VLOOKUP(H$4,PD!$E$3:$F$14,2,FALSE))*1000</f>
        <v>#DIV/0!</v>
      </c>
      <c r="I33" s="19" t="e">
        <f>'DOT by Month'!I34/(VLOOKUP(I$4,PD!$E$3:$F$14,2,FALSE))*1000</f>
        <v>#DIV/0!</v>
      </c>
      <c r="J33" s="19" t="e">
        <f>'DOT by Month'!J34/(VLOOKUP(J$4,PD!$E$3:$F$14,2,FALSE))*1000</f>
        <v>#DIV/0!</v>
      </c>
      <c r="K33" s="19" t="e">
        <f>'DOT by Month'!K34/(VLOOKUP(K$4,PD!$E$3:$F$14,2,FALSE))*1000</f>
        <v>#DIV/0!</v>
      </c>
      <c r="L33" s="19" t="e">
        <f>'DOT by Month'!L34/(VLOOKUP(L$4,PD!$E$3:$F$14,2,FALSE))*1000</f>
        <v>#DIV/0!</v>
      </c>
      <c r="M33" s="19" t="e">
        <f>'DOT by Month'!M34/(VLOOKUP(M$4,PD!$E$3:$F$14,2,FALSE))*1000</f>
        <v>#DIV/0!</v>
      </c>
      <c r="N33" s="83" t="e">
        <f>(SUM('DOT by Month'!B34:D34))/(SUM(PD!$F$3:$F$5))*1000</f>
        <v>#DIV/0!</v>
      </c>
      <c r="O33" s="19" t="e">
        <f>(SUM('DOT by Month'!E34:G34))/(SUM(PD!$F$6:$F$8))*1000</f>
        <v>#DIV/0!</v>
      </c>
      <c r="P33" s="62" t="e">
        <f>(SUM('DOT by Month'!H34:J34))/(SUM(PD!$F$9:$F$11))*1000</f>
        <v>#DIV/0!</v>
      </c>
      <c r="Q33" s="62" t="e">
        <f>(SUM('DOT by Month'!K34:M34))/(SUM(PD!$F$12:$F$14))*1000</f>
        <v>#DIV/0!</v>
      </c>
      <c r="R33" s="86" t="e">
        <f>'DOT by Month'!N34/PD!$F$15*1000</f>
        <v>#DIV/0!</v>
      </c>
    </row>
    <row r="34" spans="1:18" x14ac:dyDescent="0.2">
      <c r="A34" s="17" t="s">
        <v>27</v>
      </c>
      <c r="B34" s="19" t="e">
        <f>'DOT by Month'!B35/(VLOOKUP(B$4,PD!$E$3:$F$14,2,FALSE))*1000</f>
        <v>#DIV/0!</v>
      </c>
      <c r="C34" s="19" t="e">
        <f>'DOT by Month'!C35/(VLOOKUP(C$4,PD!$E$3:$F$14,2,FALSE))*1000</f>
        <v>#DIV/0!</v>
      </c>
      <c r="D34" s="19" t="e">
        <f>'DOT by Month'!D35/(VLOOKUP(D$4,PD!$E$3:$F$14,2,FALSE))*1000</f>
        <v>#DIV/0!</v>
      </c>
      <c r="E34" s="19" t="e">
        <f>'DOT by Month'!E35/(VLOOKUP(E$4,PD!$E$3:$F$14,2,FALSE))*1000</f>
        <v>#DIV/0!</v>
      </c>
      <c r="F34" s="19" t="e">
        <f>'DOT by Month'!F35/(VLOOKUP(F$4,PD!$E$3:$F$14,2,FALSE))*1000</f>
        <v>#DIV/0!</v>
      </c>
      <c r="G34" s="19" t="e">
        <f>'DOT by Month'!G35/(VLOOKUP(G$4,PD!$E$3:$F$14,2,FALSE))*1000</f>
        <v>#DIV/0!</v>
      </c>
      <c r="H34" s="19" t="e">
        <f>'DOT by Month'!H35/(VLOOKUP(H$4,PD!$E$3:$F$14,2,FALSE))*1000</f>
        <v>#DIV/0!</v>
      </c>
      <c r="I34" s="19" t="e">
        <f>'DOT by Month'!I35/(VLOOKUP(I$4,PD!$E$3:$F$14,2,FALSE))*1000</f>
        <v>#DIV/0!</v>
      </c>
      <c r="J34" s="19" t="e">
        <f>'DOT by Month'!J35/(VLOOKUP(J$4,PD!$E$3:$F$14,2,FALSE))*1000</f>
        <v>#DIV/0!</v>
      </c>
      <c r="K34" s="19" t="e">
        <f>'DOT by Month'!K35/(VLOOKUP(K$4,PD!$E$3:$F$14,2,FALSE))*1000</f>
        <v>#DIV/0!</v>
      </c>
      <c r="L34" s="19" t="e">
        <f>'DOT by Month'!L35/(VLOOKUP(L$4,PD!$E$3:$F$14,2,FALSE))*1000</f>
        <v>#DIV/0!</v>
      </c>
      <c r="M34" s="19" t="e">
        <f>'DOT by Month'!M35/(VLOOKUP(M$4,PD!$E$3:$F$14,2,FALSE))*1000</f>
        <v>#DIV/0!</v>
      </c>
      <c r="N34" s="83" t="e">
        <f>(SUM('DOT by Month'!B35:D35))/(SUM(PD!$F$3:$F$5))*1000</f>
        <v>#DIV/0!</v>
      </c>
      <c r="O34" s="19" t="e">
        <f>(SUM('DOT by Month'!E35:G35))/(SUM(PD!$F$6:$F$8))*1000</f>
        <v>#DIV/0!</v>
      </c>
      <c r="P34" s="62" t="e">
        <f>(SUM('DOT by Month'!H35:J35))/(SUM(PD!$F$9:$F$11))*1000</f>
        <v>#DIV/0!</v>
      </c>
      <c r="Q34" s="62" t="e">
        <f>(SUM('DOT by Month'!K35:M35))/(SUM(PD!$F$12:$F$14))*1000</f>
        <v>#DIV/0!</v>
      </c>
      <c r="R34" s="86" t="e">
        <f>'DOT by Month'!N35/PD!$F$15*1000</f>
        <v>#DIV/0!</v>
      </c>
    </row>
    <row r="35" spans="1:18" x14ac:dyDescent="0.2">
      <c r="A35" s="17" t="s">
        <v>26</v>
      </c>
      <c r="B35" s="19" t="e">
        <f>'DOT by Month'!B36/(VLOOKUP(B$4,PD!$E$3:$F$14,2,FALSE))*1000</f>
        <v>#DIV/0!</v>
      </c>
      <c r="C35" s="19" t="e">
        <f>'DOT by Month'!C36/(VLOOKUP(C$4,PD!$E$3:$F$14,2,FALSE))*1000</f>
        <v>#DIV/0!</v>
      </c>
      <c r="D35" s="19" t="e">
        <f>'DOT by Month'!D36/(VLOOKUP(D$4,PD!$E$3:$F$14,2,FALSE))*1000</f>
        <v>#DIV/0!</v>
      </c>
      <c r="E35" s="19" t="e">
        <f>'DOT by Month'!E36/(VLOOKUP(E$4,PD!$E$3:$F$14,2,FALSE))*1000</f>
        <v>#DIV/0!</v>
      </c>
      <c r="F35" s="19" t="e">
        <f>'DOT by Month'!F36/(VLOOKUP(F$4,PD!$E$3:$F$14,2,FALSE))*1000</f>
        <v>#DIV/0!</v>
      </c>
      <c r="G35" s="19" t="e">
        <f>'DOT by Month'!G36/(VLOOKUP(G$4,PD!$E$3:$F$14,2,FALSE))*1000</f>
        <v>#DIV/0!</v>
      </c>
      <c r="H35" s="19" t="e">
        <f>'DOT by Month'!H36/(VLOOKUP(H$4,PD!$E$3:$F$14,2,FALSE))*1000</f>
        <v>#DIV/0!</v>
      </c>
      <c r="I35" s="19" t="e">
        <f>'DOT by Month'!I36/(VLOOKUP(I$4,PD!$E$3:$F$14,2,FALSE))*1000</f>
        <v>#DIV/0!</v>
      </c>
      <c r="J35" s="19" t="e">
        <f>'DOT by Month'!J36/(VLOOKUP(J$4,PD!$E$3:$F$14,2,FALSE))*1000</f>
        <v>#DIV/0!</v>
      </c>
      <c r="K35" s="19" t="e">
        <f>'DOT by Month'!K36/(VLOOKUP(K$4,PD!$E$3:$F$14,2,FALSE))*1000</f>
        <v>#DIV/0!</v>
      </c>
      <c r="L35" s="19" t="e">
        <f>'DOT by Month'!L36/(VLOOKUP(L$4,PD!$E$3:$F$14,2,FALSE))*1000</f>
        <v>#DIV/0!</v>
      </c>
      <c r="M35" s="19" t="e">
        <f>'DOT by Month'!M36/(VLOOKUP(M$4,PD!$E$3:$F$14,2,FALSE))*1000</f>
        <v>#DIV/0!</v>
      </c>
      <c r="N35" s="83" t="e">
        <f>(SUM('DOT by Month'!B36:D36))/(SUM(PD!$F$3:$F$5))*1000</f>
        <v>#DIV/0!</v>
      </c>
      <c r="O35" s="19" t="e">
        <f>(SUM('DOT by Month'!E36:G36))/(SUM(PD!$F$6:$F$8))*1000</f>
        <v>#DIV/0!</v>
      </c>
      <c r="P35" s="62" t="e">
        <f>(SUM('DOT by Month'!H36:J36))/(SUM(PD!$F$9:$F$11))*1000</f>
        <v>#DIV/0!</v>
      </c>
      <c r="Q35" s="62" t="e">
        <f>(SUM('DOT by Month'!K36:M36))/(SUM(PD!$F$12:$F$14))*1000</f>
        <v>#DIV/0!</v>
      </c>
      <c r="R35" s="86" t="e">
        <f>'DOT by Month'!N36/PD!$F$15*1000</f>
        <v>#DIV/0!</v>
      </c>
    </row>
    <row r="36" spans="1:18" x14ac:dyDescent="0.2">
      <c r="A36" s="63" t="s">
        <v>25</v>
      </c>
      <c r="B36" s="19" t="e">
        <f>'DOT by Month'!B37/(VLOOKUP(B$4,PD!$E$3:$F$14,2,FALSE))*1000</f>
        <v>#DIV/0!</v>
      </c>
      <c r="C36" s="19" t="e">
        <f>'DOT by Month'!C37/(VLOOKUP(C$4,PD!$E$3:$F$14,2,FALSE))*1000</f>
        <v>#DIV/0!</v>
      </c>
      <c r="D36" s="19" t="e">
        <f>'DOT by Month'!D37/(VLOOKUP(D$4,PD!$E$3:$F$14,2,FALSE))*1000</f>
        <v>#DIV/0!</v>
      </c>
      <c r="E36" s="19" t="e">
        <f>'DOT by Month'!E37/(VLOOKUP(E$4,PD!$E$3:$F$14,2,FALSE))*1000</f>
        <v>#DIV/0!</v>
      </c>
      <c r="F36" s="19" t="e">
        <f>'DOT by Month'!F37/(VLOOKUP(F$4,PD!$E$3:$F$14,2,FALSE))*1000</f>
        <v>#DIV/0!</v>
      </c>
      <c r="G36" s="19" t="e">
        <f>'DOT by Month'!G37/(VLOOKUP(G$4,PD!$E$3:$F$14,2,FALSE))*1000</f>
        <v>#DIV/0!</v>
      </c>
      <c r="H36" s="19" t="e">
        <f>'DOT by Month'!H37/(VLOOKUP(H$4,PD!$E$3:$F$14,2,FALSE))*1000</f>
        <v>#DIV/0!</v>
      </c>
      <c r="I36" s="19" t="e">
        <f>'DOT by Month'!I37/(VLOOKUP(I$4,PD!$E$3:$F$14,2,FALSE))*1000</f>
        <v>#DIV/0!</v>
      </c>
      <c r="J36" s="19" t="e">
        <f>'DOT by Month'!J37/(VLOOKUP(J$4,PD!$E$3:$F$14,2,FALSE))*1000</f>
        <v>#DIV/0!</v>
      </c>
      <c r="K36" s="19" t="e">
        <f>'DOT by Month'!K37/(VLOOKUP(K$4,PD!$E$3:$F$14,2,FALSE))*1000</f>
        <v>#DIV/0!</v>
      </c>
      <c r="L36" s="19" t="e">
        <f>'DOT by Month'!L37/(VLOOKUP(L$4,PD!$E$3:$F$14,2,FALSE))*1000</f>
        <v>#DIV/0!</v>
      </c>
      <c r="M36" s="19" t="e">
        <f>'DOT by Month'!M37/(VLOOKUP(M$4,PD!$E$3:$F$14,2,FALSE))*1000</f>
        <v>#DIV/0!</v>
      </c>
      <c r="N36" s="83" t="e">
        <f>(SUM('DOT by Month'!B37:D37))/(SUM(PD!$F$3:$F$5))*1000</f>
        <v>#DIV/0!</v>
      </c>
      <c r="O36" s="19" t="e">
        <f>(SUM('DOT by Month'!E37:G37))/(SUM(PD!$F$6:$F$8))*1000</f>
        <v>#DIV/0!</v>
      </c>
      <c r="P36" s="62" t="e">
        <f>(SUM('DOT by Month'!H37:J37))/(SUM(PD!$F$9:$F$11))*1000</f>
        <v>#DIV/0!</v>
      </c>
      <c r="Q36" s="62" t="e">
        <f>(SUM('DOT by Month'!K37:M37))/(SUM(PD!$F$12:$F$14))*1000</f>
        <v>#DIV/0!</v>
      </c>
      <c r="R36" s="86" t="e">
        <f>'DOT by Month'!N37/PD!$F$15*1000</f>
        <v>#DIV/0!</v>
      </c>
    </row>
    <row r="37" spans="1:18" x14ac:dyDescent="0.2">
      <c r="A37" s="63" t="s">
        <v>24</v>
      </c>
      <c r="B37" s="19" t="e">
        <f>'DOT by Month'!B38/(VLOOKUP(B$4,PD!$E$3:$F$14,2,FALSE))*1000</f>
        <v>#DIV/0!</v>
      </c>
      <c r="C37" s="19" t="e">
        <f>'DOT by Month'!C38/(VLOOKUP(C$4,PD!$E$3:$F$14,2,FALSE))*1000</f>
        <v>#DIV/0!</v>
      </c>
      <c r="D37" s="19" t="e">
        <f>'DOT by Month'!D38/(VLOOKUP(D$4,PD!$E$3:$F$14,2,FALSE))*1000</f>
        <v>#DIV/0!</v>
      </c>
      <c r="E37" s="19" t="e">
        <f>'DOT by Month'!E38/(VLOOKUP(E$4,PD!$E$3:$F$14,2,FALSE))*1000</f>
        <v>#DIV/0!</v>
      </c>
      <c r="F37" s="19" t="e">
        <f>'DOT by Month'!F38/(VLOOKUP(F$4,PD!$E$3:$F$14,2,FALSE))*1000</f>
        <v>#DIV/0!</v>
      </c>
      <c r="G37" s="19" t="e">
        <f>'DOT by Month'!G38/(VLOOKUP(G$4,PD!$E$3:$F$14,2,FALSE))*1000</f>
        <v>#DIV/0!</v>
      </c>
      <c r="H37" s="19" t="e">
        <f>'DOT by Month'!H38/(VLOOKUP(H$4,PD!$E$3:$F$14,2,FALSE))*1000</f>
        <v>#DIV/0!</v>
      </c>
      <c r="I37" s="19" t="e">
        <f>'DOT by Month'!I38/(VLOOKUP(I$4,PD!$E$3:$F$14,2,FALSE))*1000</f>
        <v>#DIV/0!</v>
      </c>
      <c r="J37" s="19" t="e">
        <f>'DOT by Month'!J38/(VLOOKUP(J$4,PD!$E$3:$F$14,2,FALSE))*1000</f>
        <v>#DIV/0!</v>
      </c>
      <c r="K37" s="19" t="e">
        <f>'DOT by Month'!K38/(VLOOKUP(K$4,PD!$E$3:$F$14,2,FALSE))*1000</f>
        <v>#DIV/0!</v>
      </c>
      <c r="L37" s="19" t="e">
        <f>'DOT by Month'!L38/(VLOOKUP(L$4,PD!$E$3:$F$14,2,FALSE))*1000</f>
        <v>#DIV/0!</v>
      </c>
      <c r="M37" s="19" t="e">
        <f>'DOT by Month'!M38/(VLOOKUP(M$4,PD!$E$3:$F$14,2,FALSE))*1000</f>
        <v>#DIV/0!</v>
      </c>
      <c r="N37" s="83" t="e">
        <f>(SUM('DOT by Month'!B38:D38))/(SUM(PD!$F$3:$F$5))*1000</f>
        <v>#DIV/0!</v>
      </c>
      <c r="O37" s="19" t="e">
        <f>(SUM('DOT by Month'!E38:G38))/(SUM(PD!$F$6:$F$8))*1000</f>
        <v>#DIV/0!</v>
      </c>
      <c r="P37" s="62" t="e">
        <f>(SUM('DOT by Month'!H38:J38))/(SUM(PD!$F$9:$F$11))*1000</f>
        <v>#DIV/0!</v>
      </c>
      <c r="Q37" s="62" t="e">
        <f>(SUM('DOT by Month'!K38:M38))/(SUM(PD!$F$12:$F$14))*1000</f>
        <v>#DIV/0!</v>
      </c>
      <c r="R37" s="86" t="e">
        <f>'DOT by Month'!N38/PD!$F$15*1000</f>
        <v>#DIV/0!</v>
      </c>
    </row>
    <row r="38" spans="1:18" x14ac:dyDescent="0.2">
      <c r="A38" s="18" t="s">
        <v>78</v>
      </c>
      <c r="B38" s="19" t="e">
        <f>'DOT by Month'!B39/(VLOOKUP(B$4,PD!$E$3:$F$14,2,FALSE))*1000</f>
        <v>#DIV/0!</v>
      </c>
      <c r="C38" s="19" t="e">
        <f>'DOT by Month'!C39/(VLOOKUP(C$4,PD!$E$3:$F$14,2,FALSE))*1000</f>
        <v>#DIV/0!</v>
      </c>
      <c r="D38" s="19" t="e">
        <f>'DOT by Month'!D39/(VLOOKUP(D$4,PD!$E$3:$F$14,2,FALSE))*1000</f>
        <v>#DIV/0!</v>
      </c>
      <c r="E38" s="19" t="e">
        <f>'DOT by Month'!E39/(VLOOKUP(E$4,PD!$E$3:$F$14,2,FALSE))*1000</f>
        <v>#DIV/0!</v>
      </c>
      <c r="F38" s="19" t="e">
        <f>'DOT by Month'!F39/(VLOOKUP(F$4,PD!$E$3:$F$14,2,FALSE))*1000</f>
        <v>#DIV/0!</v>
      </c>
      <c r="G38" s="19" t="e">
        <f>'DOT by Month'!G39/(VLOOKUP(G$4,PD!$E$3:$F$14,2,FALSE))*1000</f>
        <v>#DIV/0!</v>
      </c>
      <c r="H38" s="19" t="e">
        <f>'DOT by Month'!H39/(VLOOKUP(H$4,PD!$E$3:$F$14,2,FALSE))*1000</f>
        <v>#DIV/0!</v>
      </c>
      <c r="I38" s="19" t="e">
        <f>'DOT by Month'!I39/(VLOOKUP(I$4,PD!$E$3:$F$14,2,FALSE))*1000</f>
        <v>#DIV/0!</v>
      </c>
      <c r="J38" s="19" t="e">
        <f>'DOT by Month'!J39/(VLOOKUP(J$4,PD!$E$3:$F$14,2,FALSE))*1000</f>
        <v>#DIV/0!</v>
      </c>
      <c r="K38" s="19" t="e">
        <f>'DOT by Month'!K39/(VLOOKUP(K$4,PD!$E$3:$F$14,2,FALSE))*1000</f>
        <v>#DIV/0!</v>
      </c>
      <c r="L38" s="19" t="e">
        <f>'DOT by Month'!L39/(VLOOKUP(L$4,PD!$E$3:$F$14,2,FALSE))*1000</f>
        <v>#DIV/0!</v>
      </c>
      <c r="M38" s="19" t="e">
        <f>'DOT by Month'!M39/(VLOOKUP(M$4,PD!$E$3:$F$14,2,FALSE))*1000</f>
        <v>#DIV/0!</v>
      </c>
      <c r="N38" s="83" t="e">
        <f>(SUM('DOT by Month'!B39:D39))/(SUM(PD!$F$3:$F$5))*1000</f>
        <v>#DIV/0!</v>
      </c>
      <c r="O38" s="19" t="e">
        <f>(SUM('DOT by Month'!E39:G39))/(SUM(PD!$F$6:$F$8))*1000</f>
        <v>#DIV/0!</v>
      </c>
      <c r="P38" s="62" t="e">
        <f>(SUM('DOT by Month'!H39:J39))/(SUM(PD!$F$9:$F$11))*1000</f>
        <v>#DIV/0!</v>
      </c>
      <c r="Q38" s="62" t="e">
        <f>(SUM('DOT by Month'!K39:M39))/(SUM(PD!$F$12:$F$14))*1000</f>
        <v>#DIV/0!</v>
      </c>
      <c r="R38" s="86" t="e">
        <f>'DOT by Month'!N39/PD!$F$15*1000</f>
        <v>#DIV/0!</v>
      </c>
    </row>
    <row r="39" spans="1:18" x14ac:dyDescent="0.2">
      <c r="A39" s="17" t="s">
        <v>62</v>
      </c>
      <c r="B39" s="19" t="e">
        <f>'DOT by Month'!B40/(VLOOKUP(B$4,PD!$E$3:$F$14,2,FALSE))*1000</f>
        <v>#DIV/0!</v>
      </c>
      <c r="C39" s="19" t="e">
        <f>'DOT by Month'!C40/(VLOOKUP(C$4,PD!$E$3:$F$14,2,FALSE))*1000</f>
        <v>#DIV/0!</v>
      </c>
      <c r="D39" s="19" t="e">
        <f>'DOT by Month'!D40/(VLOOKUP(D$4,PD!$E$3:$F$14,2,FALSE))*1000</f>
        <v>#DIV/0!</v>
      </c>
      <c r="E39" s="19" t="e">
        <f>'DOT by Month'!E40/(VLOOKUP(E$4,PD!$E$3:$F$14,2,FALSE))*1000</f>
        <v>#DIV/0!</v>
      </c>
      <c r="F39" s="19" t="e">
        <f>'DOT by Month'!F40/(VLOOKUP(F$4,PD!$E$3:$F$14,2,FALSE))*1000</f>
        <v>#DIV/0!</v>
      </c>
      <c r="G39" s="19" t="e">
        <f>'DOT by Month'!G40/(VLOOKUP(G$4,PD!$E$3:$F$14,2,FALSE))*1000</f>
        <v>#DIV/0!</v>
      </c>
      <c r="H39" s="19" t="e">
        <f>'DOT by Month'!H40/(VLOOKUP(H$4,PD!$E$3:$F$14,2,FALSE))*1000</f>
        <v>#DIV/0!</v>
      </c>
      <c r="I39" s="19" t="e">
        <f>'DOT by Month'!I40/(VLOOKUP(I$4,PD!$E$3:$F$14,2,FALSE))*1000</f>
        <v>#DIV/0!</v>
      </c>
      <c r="J39" s="19" t="e">
        <f>'DOT by Month'!J40/(VLOOKUP(J$4,PD!$E$3:$F$14,2,FALSE))*1000</f>
        <v>#DIV/0!</v>
      </c>
      <c r="K39" s="19" t="e">
        <f>'DOT by Month'!K40/(VLOOKUP(K$4,PD!$E$3:$F$14,2,FALSE))*1000</f>
        <v>#DIV/0!</v>
      </c>
      <c r="L39" s="19" t="e">
        <f>'DOT by Month'!L40/(VLOOKUP(L$4,PD!$E$3:$F$14,2,FALSE))*1000</f>
        <v>#DIV/0!</v>
      </c>
      <c r="M39" s="19" t="e">
        <f>'DOT by Month'!M40/(VLOOKUP(M$4,PD!$E$3:$F$14,2,FALSE))*1000</f>
        <v>#DIV/0!</v>
      </c>
      <c r="N39" s="83" t="e">
        <f>(SUM('DOT by Month'!B40:D40))/(SUM(PD!$F$3:$F$5))*1000</f>
        <v>#DIV/0!</v>
      </c>
      <c r="O39" s="19" t="e">
        <f>(SUM('DOT by Month'!E40:G40))/(SUM(PD!$F$6:$F$8))*1000</f>
        <v>#DIV/0!</v>
      </c>
      <c r="P39" s="62" t="e">
        <f>(SUM('DOT by Month'!H40:J40))/(SUM(PD!$F$9:$F$11))*1000</f>
        <v>#DIV/0!</v>
      </c>
      <c r="Q39" s="62" t="e">
        <f>(SUM('DOT by Month'!K40:M40))/(SUM(PD!$F$12:$F$14))*1000</f>
        <v>#DIV/0!</v>
      </c>
      <c r="R39" s="86" t="e">
        <f>'DOT by Month'!N40/PD!$F$15*1000</f>
        <v>#DIV/0!</v>
      </c>
    </row>
    <row r="40" spans="1:18" s="22" customFormat="1" x14ac:dyDescent="0.2">
      <c r="A40" s="17" t="s">
        <v>23</v>
      </c>
      <c r="B40" s="19" t="e">
        <f>'DOT by Month'!B41/(VLOOKUP(B$4,PD!$E$3:$F$14,2,FALSE))*1000</f>
        <v>#DIV/0!</v>
      </c>
      <c r="C40" s="19" t="e">
        <f>'DOT by Month'!C41/(VLOOKUP(C$4,PD!$E$3:$F$14,2,FALSE))*1000</f>
        <v>#DIV/0!</v>
      </c>
      <c r="D40" s="19" t="e">
        <f>'DOT by Month'!D41/(VLOOKUP(D$4,PD!$E$3:$F$14,2,FALSE))*1000</f>
        <v>#DIV/0!</v>
      </c>
      <c r="E40" s="19" t="e">
        <f>'DOT by Month'!E41/(VLOOKUP(E$4,PD!$E$3:$F$14,2,FALSE))*1000</f>
        <v>#DIV/0!</v>
      </c>
      <c r="F40" s="19" t="e">
        <f>'DOT by Month'!F41/(VLOOKUP(F$4,PD!$E$3:$F$14,2,FALSE))*1000</f>
        <v>#DIV/0!</v>
      </c>
      <c r="G40" s="19" t="e">
        <f>'DOT by Month'!G41/(VLOOKUP(G$4,PD!$E$3:$F$14,2,FALSE))*1000</f>
        <v>#DIV/0!</v>
      </c>
      <c r="H40" s="19" t="e">
        <f>'DOT by Month'!H41/(VLOOKUP(H$4,PD!$E$3:$F$14,2,FALSE))*1000</f>
        <v>#DIV/0!</v>
      </c>
      <c r="I40" s="19" t="e">
        <f>'DOT by Month'!I41/(VLOOKUP(I$4,PD!$E$3:$F$14,2,FALSE))*1000</f>
        <v>#DIV/0!</v>
      </c>
      <c r="J40" s="19" t="e">
        <f>'DOT by Month'!J41/(VLOOKUP(J$4,PD!$E$3:$F$14,2,FALSE))*1000</f>
        <v>#DIV/0!</v>
      </c>
      <c r="K40" s="19" t="e">
        <f>'DOT by Month'!K41/(VLOOKUP(K$4,PD!$E$3:$F$14,2,FALSE))*1000</f>
        <v>#DIV/0!</v>
      </c>
      <c r="L40" s="19" t="e">
        <f>'DOT by Month'!L41/(VLOOKUP(L$4,PD!$E$3:$F$14,2,FALSE))*1000</f>
        <v>#DIV/0!</v>
      </c>
      <c r="M40" s="19" t="e">
        <f>'DOT by Month'!M41/(VLOOKUP(M$4,PD!$E$3:$F$14,2,FALSE))*1000</f>
        <v>#DIV/0!</v>
      </c>
      <c r="N40" s="83" t="e">
        <f>(SUM('DOT by Month'!B41:D41))/(SUM(PD!$F$3:$F$5))*1000</f>
        <v>#DIV/0!</v>
      </c>
      <c r="O40" s="19" t="e">
        <f>(SUM('DOT by Month'!E41:G41))/(SUM(PD!$F$6:$F$8))*1000</f>
        <v>#DIV/0!</v>
      </c>
      <c r="P40" s="62" t="e">
        <f>(SUM('DOT by Month'!H41:J41))/(SUM(PD!$F$9:$F$11))*1000</f>
        <v>#DIV/0!</v>
      </c>
      <c r="Q40" s="62" t="e">
        <f>(SUM('DOT by Month'!K41:M41))/(SUM(PD!$F$12:$F$14))*1000</f>
        <v>#DIV/0!</v>
      </c>
      <c r="R40" s="86" t="e">
        <f>'DOT by Month'!N41/PD!$F$15*1000</f>
        <v>#DIV/0!</v>
      </c>
    </row>
    <row r="41" spans="1:18" x14ac:dyDescent="0.2">
      <c r="A41" s="63" t="s">
        <v>22</v>
      </c>
      <c r="B41" s="19" t="e">
        <f>'DOT by Month'!B42/(VLOOKUP(B$4,PD!$E$3:$F$14,2,FALSE))*1000</f>
        <v>#DIV/0!</v>
      </c>
      <c r="C41" s="19" t="e">
        <f>'DOT by Month'!C42/(VLOOKUP(C$4,PD!$E$3:$F$14,2,FALSE))*1000</f>
        <v>#DIV/0!</v>
      </c>
      <c r="D41" s="19" t="e">
        <f>'DOT by Month'!D42/(VLOOKUP(D$4,PD!$E$3:$F$14,2,FALSE))*1000</f>
        <v>#DIV/0!</v>
      </c>
      <c r="E41" s="19" t="e">
        <f>'DOT by Month'!E42/(VLOOKUP(E$4,PD!$E$3:$F$14,2,FALSE))*1000</f>
        <v>#DIV/0!</v>
      </c>
      <c r="F41" s="19" t="e">
        <f>'DOT by Month'!F42/(VLOOKUP(F$4,PD!$E$3:$F$14,2,FALSE))*1000</f>
        <v>#DIV/0!</v>
      </c>
      <c r="G41" s="19" t="e">
        <f>'DOT by Month'!G42/(VLOOKUP(G$4,PD!$E$3:$F$14,2,FALSE))*1000</f>
        <v>#DIV/0!</v>
      </c>
      <c r="H41" s="19" t="e">
        <f>'DOT by Month'!H42/(VLOOKUP(H$4,PD!$E$3:$F$14,2,FALSE))*1000</f>
        <v>#DIV/0!</v>
      </c>
      <c r="I41" s="19" t="e">
        <f>'DOT by Month'!I42/(VLOOKUP(I$4,PD!$E$3:$F$14,2,FALSE))*1000</f>
        <v>#DIV/0!</v>
      </c>
      <c r="J41" s="19" t="e">
        <f>'DOT by Month'!J42/(VLOOKUP(J$4,PD!$E$3:$F$14,2,FALSE))*1000</f>
        <v>#DIV/0!</v>
      </c>
      <c r="K41" s="19" t="e">
        <f>'DOT by Month'!K42/(VLOOKUP(K$4,PD!$E$3:$F$14,2,FALSE))*1000</f>
        <v>#DIV/0!</v>
      </c>
      <c r="L41" s="19" t="e">
        <f>'DOT by Month'!L42/(VLOOKUP(L$4,PD!$E$3:$F$14,2,FALSE))*1000</f>
        <v>#DIV/0!</v>
      </c>
      <c r="M41" s="19" t="e">
        <f>'DOT by Month'!M42/(VLOOKUP(M$4,PD!$E$3:$F$14,2,FALSE))*1000</f>
        <v>#DIV/0!</v>
      </c>
      <c r="N41" s="83" t="e">
        <f>(SUM('DOT by Month'!B42:D42))/(SUM(PD!$F$3:$F$5))*1000</f>
        <v>#DIV/0!</v>
      </c>
      <c r="O41" s="19" t="e">
        <f>(SUM('DOT by Month'!E42:G42))/(SUM(PD!$F$6:$F$8))*1000</f>
        <v>#DIV/0!</v>
      </c>
      <c r="P41" s="62" t="e">
        <f>(SUM('DOT by Month'!H42:J42))/(SUM(PD!$F$9:$F$11))*1000</f>
        <v>#DIV/0!</v>
      </c>
      <c r="Q41" s="62" t="e">
        <f>(SUM('DOT by Month'!K42:M42))/(SUM(PD!$F$12:$F$14))*1000</f>
        <v>#DIV/0!</v>
      </c>
      <c r="R41" s="86" t="e">
        <f>'DOT by Month'!N42/PD!$F$15*1000</f>
        <v>#DIV/0!</v>
      </c>
    </row>
    <row r="42" spans="1:18" x14ac:dyDescent="0.2">
      <c r="A42" s="63" t="s">
        <v>21</v>
      </c>
      <c r="B42" s="19" t="e">
        <f>'DOT by Month'!B43/(VLOOKUP(B$4,PD!$E$3:$F$14,2,FALSE))*1000</f>
        <v>#DIV/0!</v>
      </c>
      <c r="C42" s="19" t="e">
        <f>'DOT by Month'!C43/(VLOOKUP(C$4,PD!$E$3:$F$14,2,FALSE))*1000</f>
        <v>#DIV/0!</v>
      </c>
      <c r="D42" s="19" t="e">
        <f>'DOT by Month'!D43/(VLOOKUP(D$4,PD!$E$3:$F$14,2,FALSE))*1000</f>
        <v>#DIV/0!</v>
      </c>
      <c r="E42" s="19" t="e">
        <f>'DOT by Month'!E43/(VLOOKUP(E$4,PD!$E$3:$F$14,2,FALSE))*1000</f>
        <v>#DIV/0!</v>
      </c>
      <c r="F42" s="19" t="e">
        <f>'DOT by Month'!F43/(VLOOKUP(F$4,PD!$E$3:$F$14,2,FALSE))*1000</f>
        <v>#DIV/0!</v>
      </c>
      <c r="G42" s="19" t="e">
        <f>'DOT by Month'!G43/(VLOOKUP(G$4,PD!$E$3:$F$14,2,FALSE))*1000</f>
        <v>#DIV/0!</v>
      </c>
      <c r="H42" s="19" t="e">
        <f>'DOT by Month'!H43/(VLOOKUP(H$4,PD!$E$3:$F$14,2,FALSE))*1000</f>
        <v>#DIV/0!</v>
      </c>
      <c r="I42" s="19" t="e">
        <f>'DOT by Month'!I43/(VLOOKUP(I$4,PD!$E$3:$F$14,2,FALSE))*1000</f>
        <v>#DIV/0!</v>
      </c>
      <c r="J42" s="19" t="e">
        <f>'DOT by Month'!J43/(VLOOKUP(J$4,PD!$E$3:$F$14,2,FALSE))*1000</f>
        <v>#DIV/0!</v>
      </c>
      <c r="K42" s="19" t="e">
        <f>'DOT by Month'!K43/(VLOOKUP(K$4,PD!$E$3:$F$14,2,FALSE))*1000</f>
        <v>#DIV/0!</v>
      </c>
      <c r="L42" s="19" t="e">
        <f>'DOT by Month'!L43/(VLOOKUP(L$4,PD!$E$3:$F$14,2,FALSE))*1000</f>
        <v>#DIV/0!</v>
      </c>
      <c r="M42" s="19" t="e">
        <f>'DOT by Month'!M43/(VLOOKUP(M$4,PD!$E$3:$F$14,2,FALSE))*1000</f>
        <v>#DIV/0!</v>
      </c>
      <c r="N42" s="83" t="e">
        <f>(SUM('DOT by Month'!B43:D43))/(SUM(PD!$F$3:$F$5))*1000</f>
        <v>#DIV/0!</v>
      </c>
      <c r="O42" s="19" t="e">
        <f>(SUM('DOT by Month'!E43:G43))/(SUM(PD!$F$6:$F$8))*1000</f>
        <v>#DIV/0!</v>
      </c>
      <c r="P42" s="62" t="e">
        <f>(SUM('DOT by Month'!H43:J43))/(SUM(PD!$F$9:$F$11))*1000</f>
        <v>#DIV/0!</v>
      </c>
      <c r="Q42" s="62" t="e">
        <f>(SUM('DOT by Month'!K43:M43))/(SUM(PD!$F$12:$F$14))*1000</f>
        <v>#DIV/0!</v>
      </c>
      <c r="R42" s="86" t="e">
        <f>'DOT by Month'!N43/PD!$F$15*1000</f>
        <v>#DIV/0!</v>
      </c>
    </row>
    <row r="43" spans="1:18" x14ac:dyDescent="0.2">
      <c r="A43" s="18" t="s">
        <v>63</v>
      </c>
      <c r="B43" s="19" t="e">
        <f>'DOT by Month'!B44/(VLOOKUP(B$4,PD!$E$3:$F$14,2,FALSE))*1000</f>
        <v>#DIV/0!</v>
      </c>
      <c r="C43" s="19" t="e">
        <f>'DOT by Month'!C44/(VLOOKUP(C$4,PD!$E$3:$F$14,2,FALSE))*1000</f>
        <v>#DIV/0!</v>
      </c>
      <c r="D43" s="19" t="e">
        <f>'DOT by Month'!D44/(VLOOKUP(D$4,PD!$E$3:$F$14,2,FALSE))*1000</f>
        <v>#DIV/0!</v>
      </c>
      <c r="E43" s="19" t="e">
        <f>'DOT by Month'!E44/(VLOOKUP(E$4,PD!$E$3:$F$14,2,FALSE))*1000</f>
        <v>#DIV/0!</v>
      </c>
      <c r="F43" s="19" t="e">
        <f>'DOT by Month'!F44/(VLOOKUP(F$4,PD!$E$3:$F$14,2,FALSE))*1000</f>
        <v>#DIV/0!</v>
      </c>
      <c r="G43" s="19" t="e">
        <f>'DOT by Month'!G44/(VLOOKUP(G$4,PD!$E$3:$F$14,2,FALSE))*1000</f>
        <v>#DIV/0!</v>
      </c>
      <c r="H43" s="19" t="e">
        <f>'DOT by Month'!H44/(VLOOKUP(H$4,PD!$E$3:$F$14,2,FALSE))*1000</f>
        <v>#DIV/0!</v>
      </c>
      <c r="I43" s="19" t="e">
        <f>'DOT by Month'!I44/(VLOOKUP(I$4,PD!$E$3:$F$14,2,FALSE))*1000</f>
        <v>#DIV/0!</v>
      </c>
      <c r="J43" s="19" t="e">
        <f>'DOT by Month'!J44/(VLOOKUP(J$4,PD!$E$3:$F$14,2,FALSE))*1000</f>
        <v>#DIV/0!</v>
      </c>
      <c r="K43" s="19" t="e">
        <f>'DOT by Month'!K44/(VLOOKUP(K$4,PD!$E$3:$F$14,2,FALSE))*1000</f>
        <v>#DIV/0!</v>
      </c>
      <c r="L43" s="19" t="e">
        <f>'DOT by Month'!L44/(VLOOKUP(L$4,PD!$E$3:$F$14,2,FALSE))*1000</f>
        <v>#DIV/0!</v>
      </c>
      <c r="M43" s="19" t="e">
        <f>'DOT by Month'!M44/(VLOOKUP(M$4,PD!$E$3:$F$14,2,FALSE))*1000</f>
        <v>#DIV/0!</v>
      </c>
      <c r="N43" s="83" t="e">
        <f>(SUM('DOT by Month'!B44:D44))/(SUM(PD!$F$3:$F$5))*1000</f>
        <v>#DIV/0!</v>
      </c>
      <c r="O43" s="19" t="e">
        <f>(SUM('DOT by Month'!E44:G44))/(SUM(PD!$F$6:$F$8))*1000</f>
        <v>#DIV/0!</v>
      </c>
      <c r="P43" s="62" t="e">
        <f>(SUM('DOT by Month'!H44:J44))/(SUM(PD!$F$9:$F$11))*1000</f>
        <v>#DIV/0!</v>
      </c>
      <c r="Q43" s="62" t="e">
        <f>(SUM('DOT by Month'!K44:M44))/(SUM(PD!$F$12:$F$14))*1000</f>
        <v>#DIV/0!</v>
      </c>
      <c r="R43" s="86" t="e">
        <f>'DOT by Month'!N44/PD!$F$15*1000</f>
        <v>#DIV/0!</v>
      </c>
    </row>
    <row r="44" spans="1:18" s="22" customFormat="1" x14ac:dyDescent="0.2">
      <c r="A44" s="17" t="s">
        <v>20</v>
      </c>
      <c r="B44" s="19" t="e">
        <f>'DOT by Month'!B45/(VLOOKUP(B$4,PD!$E$3:$F$14,2,FALSE))*1000</f>
        <v>#DIV/0!</v>
      </c>
      <c r="C44" s="19" t="e">
        <f>'DOT by Month'!C45/(VLOOKUP(C$4,PD!$E$3:$F$14,2,FALSE))*1000</f>
        <v>#DIV/0!</v>
      </c>
      <c r="D44" s="19" t="e">
        <f>'DOT by Month'!D45/(VLOOKUP(D$4,PD!$E$3:$F$14,2,FALSE))*1000</f>
        <v>#DIV/0!</v>
      </c>
      <c r="E44" s="19" t="e">
        <f>'DOT by Month'!E45/(VLOOKUP(E$4,PD!$E$3:$F$14,2,FALSE))*1000</f>
        <v>#DIV/0!</v>
      </c>
      <c r="F44" s="19" t="e">
        <f>'DOT by Month'!F45/(VLOOKUP(F$4,PD!$E$3:$F$14,2,FALSE))*1000</f>
        <v>#DIV/0!</v>
      </c>
      <c r="G44" s="19" t="e">
        <f>'DOT by Month'!G45/(VLOOKUP(G$4,PD!$E$3:$F$14,2,FALSE))*1000</f>
        <v>#DIV/0!</v>
      </c>
      <c r="H44" s="19" t="e">
        <f>'DOT by Month'!H45/(VLOOKUP(H$4,PD!$E$3:$F$14,2,FALSE))*1000</f>
        <v>#DIV/0!</v>
      </c>
      <c r="I44" s="19" t="e">
        <f>'DOT by Month'!I45/(VLOOKUP(I$4,PD!$E$3:$F$14,2,FALSE))*1000</f>
        <v>#DIV/0!</v>
      </c>
      <c r="J44" s="19" t="e">
        <f>'DOT by Month'!J45/(VLOOKUP(J$4,PD!$E$3:$F$14,2,FALSE))*1000</f>
        <v>#DIV/0!</v>
      </c>
      <c r="K44" s="19" t="e">
        <f>'DOT by Month'!K45/(VLOOKUP(K$4,PD!$E$3:$F$14,2,FALSE))*1000</f>
        <v>#DIV/0!</v>
      </c>
      <c r="L44" s="19" t="e">
        <f>'DOT by Month'!L45/(VLOOKUP(L$4,PD!$E$3:$F$14,2,FALSE))*1000</f>
        <v>#DIV/0!</v>
      </c>
      <c r="M44" s="19" t="e">
        <f>'DOT by Month'!M45/(VLOOKUP(M$4,PD!$E$3:$F$14,2,FALSE))*1000</f>
        <v>#DIV/0!</v>
      </c>
      <c r="N44" s="83" t="e">
        <f>(SUM('DOT by Month'!B45:D45))/(SUM(PD!$F$3:$F$5))*1000</f>
        <v>#DIV/0!</v>
      </c>
      <c r="O44" s="19" t="e">
        <f>(SUM('DOT by Month'!E45:G45))/(SUM(PD!$F$6:$F$8))*1000</f>
        <v>#DIV/0!</v>
      </c>
      <c r="P44" s="62" t="e">
        <f>(SUM('DOT by Month'!H45:J45))/(SUM(PD!$F$9:$F$11))*1000</f>
        <v>#DIV/0!</v>
      </c>
      <c r="Q44" s="62" t="e">
        <f>(SUM('DOT by Month'!K45:M45))/(SUM(PD!$F$12:$F$14))*1000</f>
        <v>#DIV/0!</v>
      </c>
      <c r="R44" s="86" t="e">
        <f>'DOT by Month'!N45/PD!$F$15*1000</f>
        <v>#DIV/0!</v>
      </c>
    </row>
    <row r="45" spans="1:18" x14ac:dyDescent="0.2">
      <c r="A45" s="17" t="s">
        <v>19</v>
      </c>
      <c r="B45" s="19" t="e">
        <f>'DOT by Month'!B46/(VLOOKUP(B$4,PD!$E$3:$F$14,2,FALSE))*1000</f>
        <v>#DIV/0!</v>
      </c>
      <c r="C45" s="19" t="e">
        <f>'DOT by Month'!C46/(VLOOKUP(C$4,PD!$E$3:$F$14,2,FALSE))*1000</f>
        <v>#DIV/0!</v>
      </c>
      <c r="D45" s="19" t="e">
        <f>'DOT by Month'!D46/(VLOOKUP(D$4,PD!$E$3:$F$14,2,FALSE))*1000</f>
        <v>#DIV/0!</v>
      </c>
      <c r="E45" s="19" t="e">
        <f>'DOT by Month'!E46/(VLOOKUP(E$4,PD!$E$3:$F$14,2,FALSE))*1000</f>
        <v>#DIV/0!</v>
      </c>
      <c r="F45" s="19" t="e">
        <f>'DOT by Month'!F46/(VLOOKUP(F$4,PD!$E$3:$F$14,2,FALSE))*1000</f>
        <v>#DIV/0!</v>
      </c>
      <c r="G45" s="19" t="e">
        <f>'DOT by Month'!G46/(VLOOKUP(G$4,PD!$E$3:$F$14,2,FALSE))*1000</f>
        <v>#DIV/0!</v>
      </c>
      <c r="H45" s="19" t="e">
        <f>'DOT by Month'!H46/(VLOOKUP(H$4,PD!$E$3:$F$14,2,FALSE))*1000</f>
        <v>#DIV/0!</v>
      </c>
      <c r="I45" s="19" t="e">
        <f>'DOT by Month'!I46/(VLOOKUP(I$4,PD!$E$3:$F$14,2,FALSE))*1000</f>
        <v>#DIV/0!</v>
      </c>
      <c r="J45" s="19" t="e">
        <f>'DOT by Month'!J46/(VLOOKUP(J$4,PD!$E$3:$F$14,2,FALSE))*1000</f>
        <v>#DIV/0!</v>
      </c>
      <c r="K45" s="19" t="e">
        <f>'DOT by Month'!K46/(VLOOKUP(K$4,PD!$E$3:$F$14,2,FALSE))*1000</f>
        <v>#DIV/0!</v>
      </c>
      <c r="L45" s="19" t="e">
        <f>'DOT by Month'!L46/(VLOOKUP(L$4,PD!$E$3:$F$14,2,FALSE))*1000</f>
        <v>#DIV/0!</v>
      </c>
      <c r="M45" s="19" t="e">
        <f>'DOT by Month'!M46/(VLOOKUP(M$4,PD!$E$3:$F$14,2,FALSE))*1000</f>
        <v>#DIV/0!</v>
      </c>
      <c r="N45" s="83" t="e">
        <f>(SUM('DOT by Month'!B46:D46))/(SUM(PD!$F$3:$F$5))*1000</f>
        <v>#DIV/0!</v>
      </c>
      <c r="O45" s="19" t="e">
        <f>(SUM('DOT by Month'!E46:G46))/(SUM(PD!$F$6:$F$8))*1000</f>
        <v>#DIV/0!</v>
      </c>
      <c r="P45" s="62" t="e">
        <f>(SUM('DOT by Month'!H46:J46))/(SUM(PD!$F$9:$F$11))*1000</f>
        <v>#DIV/0!</v>
      </c>
      <c r="Q45" s="62" t="e">
        <f>(SUM('DOT by Month'!K46:M46))/(SUM(PD!$F$12:$F$14))*1000</f>
        <v>#DIV/0!</v>
      </c>
      <c r="R45" s="86" t="e">
        <f>'DOT by Month'!N46/PD!$F$15*1000</f>
        <v>#DIV/0!</v>
      </c>
    </row>
    <row r="46" spans="1:18" x14ac:dyDescent="0.2">
      <c r="A46" s="17" t="s">
        <v>18</v>
      </c>
      <c r="B46" s="19" t="e">
        <f>'DOT by Month'!B47/(VLOOKUP(B$4,PD!$E$3:$F$14,2,FALSE))*1000</f>
        <v>#DIV/0!</v>
      </c>
      <c r="C46" s="19" t="e">
        <f>'DOT by Month'!C47/(VLOOKUP(C$4,PD!$E$3:$F$14,2,FALSE))*1000</f>
        <v>#DIV/0!</v>
      </c>
      <c r="D46" s="19" t="e">
        <f>'DOT by Month'!D47/(VLOOKUP(D$4,PD!$E$3:$F$14,2,FALSE))*1000</f>
        <v>#DIV/0!</v>
      </c>
      <c r="E46" s="19" t="e">
        <f>'DOT by Month'!E47/(VLOOKUP(E$4,PD!$E$3:$F$14,2,FALSE))*1000</f>
        <v>#DIV/0!</v>
      </c>
      <c r="F46" s="19" t="e">
        <f>'DOT by Month'!F47/(VLOOKUP(F$4,PD!$E$3:$F$14,2,FALSE))*1000</f>
        <v>#DIV/0!</v>
      </c>
      <c r="G46" s="19" t="e">
        <f>'DOT by Month'!G47/(VLOOKUP(G$4,PD!$E$3:$F$14,2,FALSE))*1000</f>
        <v>#DIV/0!</v>
      </c>
      <c r="H46" s="19" t="e">
        <f>'DOT by Month'!H47/(VLOOKUP(H$4,PD!$E$3:$F$14,2,FALSE))*1000</f>
        <v>#DIV/0!</v>
      </c>
      <c r="I46" s="19" t="e">
        <f>'DOT by Month'!I47/(VLOOKUP(I$4,PD!$E$3:$F$14,2,FALSE))*1000</f>
        <v>#DIV/0!</v>
      </c>
      <c r="J46" s="19" t="e">
        <f>'DOT by Month'!J47/(VLOOKUP(J$4,PD!$E$3:$F$14,2,FALSE))*1000</f>
        <v>#DIV/0!</v>
      </c>
      <c r="K46" s="19" t="e">
        <f>'DOT by Month'!K47/(VLOOKUP(K$4,PD!$E$3:$F$14,2,FALSE))*1000</f>
        <v>#DIV/0!</v>
      </c>
      <c r="L46" s="19" t="e">
        <f>'DOT by Month'!L47/(VLOOKUP(L$4,PD!$E$3:$F$14,2,FALSE))*1000</f>
        <v>#DIV/0!</v>
      </c>
      <c r="M46" s="19" t="e">
        <f>'DOT by Month'!M47/(VLOOKUP(M$4,PD!$E$3:$F$14,2,FALSE))*1000</f>
        <v>#DIV/0!</v>
      </c>
      <c r="N46" s="83" t="e">
        <f>(SUM('DOT by Month'!B47:D47))/(SUM(PD!$F$3:$F$5))*1000</f>
        <v>#DIV/0!</v>
      </c>
      <c r="O46" s="19" t="e">
        <f>(SUM('DOT by Month'!E47:G47))/(SUM(PD!$F$6:$F$8))*1000</f>
        <v>#DIV/0!</v>
      </c>
      <c r="P46" s="62" t="e">
        <f>(SUM('DOT by Month'!H47:J47))/(SUM(PD!$F$9:$F$11))*1000</f>
        <v>#DIV/0!</v>
      </c>
      <c r="Q46" s="62" t="e">
        <f>(SUM('DOT by Month'!K47:M47))/(SUM(PD!$F$12:$F$14))*1000</f>
        <v>#DIV/0!</v>
      </c>
      <c r="R46" s="86" t="e">
        <f>'DOT by Month'!N47/PD!$F$15*1000</f>
        <v>#DIV/0!</v>
      </c>
    </row>
    <row r="47" spans="1:18" s="22" customFormat="1" x14ac:dyDescent="0.2">
      <c r="A47" s="17" t="s">
        <v>64</v>
      </c>
      <c r="B47" s="19" t="e">
        <f>'DOT by Month'!B48/(VLOOKUP(B$4,PD!$E$3:$F$14,2,FALSE))*1000</f>
        <v>#DIV/0!</v>
      </c>
      <c r="C47" s="19" t="e">
        <f>'DOT by Month'!C48/(VLOOKUP(C$4,PD!$E$3:$F$14,2,FALSE))*1000</f>
        <v>#DIV/0!</v>
      </c>
      <c r="D47" s="19" t="e">
        <f>'DOT by Month'!D48/(VLOOKUP(D$4,PD!$E$3:$F$14,2,FALSE))*1000</f>
        <v>#DIV/0!</v>
      </c>
      <c r="E47" s="19" t="e">
        <f>'DOT by Month'!E48/(VLOOKUP(E$4,PD!$E$3:$F$14,2,FALSE))*1000</f>
        <v>#DIV/0!</v>
      </c>
      <c r="F47" s="19" t="e">
        <f>'DOT by Month'!F48/(VLOOKUP(F$4,PD!$E$3:$F$14,2,FALSE))*1000</f>
        <v>#DIV/0!</v>
      </c>
      <c r="G47" s="19" t="e">
        <f>'DOT by Month'!G48/(VLOOKUP(G$4,PD!$E$3:$F$14,2,FALSE))*1000</f>
        <v>#DIV/0!</v>
      </c>
      <c r="H47" s="19" t="e">
        <f>'DOT by Month'!H48/(VLOOKUP(H$4,PD!$E$3:$F$14,2,FALSE))*1000</f>
        <v>#DIV/0!</v>
      </c>
      <c r="I47" s="19" t="e">
        <f>'DOT by Month'!I48/(VLOOKUP(I$4,PD!$E$3:$F$14,2,FALSE))*1000</f>
        <v>#DIV/0!</v>
      </c>
      <c r="J47" s="19" t="e">
        <f>'DOT by Month'!J48/(VLOOKUP(J$4,PD!$E$3:$F$14,2,FALSE))*1000</f>
        <v>#DIV/0!</v>
      </c>
      <c r="K47" s="19" t="e">
        <f>'DOT by Month'!K48/(VLOOKUP(K$4,PD!$E$3:$F$14,2,FALSE))*1000</f>
        <v>#DIV/0!</v>
      </c>
      <c r="L47" s="19" t="e">
        <f>'DOT by Month'!L48/(VLOOKUP(L$4,PD!$E$3:$F$14,2,FALSE))*1000</f>
        <v>#DIV/0!</v>
      </c>
      <c r="M47" s="19" t="e">
        <f>'DOT by Month'!M48/(VLOOKUP(M$4,PD!$E$3:$F$14,2,FALSE))*1000</f>
        <v>#DIV/0!</v>
      </c>
      <c r="N47" s="83" t="e">
        <f>(SUM('DOT by Month'!B48:D48))/(SUM(PD!$F$3:$F$5))*1000</f>
        <v>#DIV/0!</v>
      </c>
      <c r="O47" s="19" t="e">
        <f>(SUM('DOT by Month'!E48:G48))/(SUM(PD!$F$6:$F$8))*1000</f>
        <v>#DIV/0!</v>
      </c>
      <c r="P47" s="62" t="e">
        <f>(SUM('DOT by Month'!H48:J48))/(SUM(PD!$F$9:$F$11))*1000</f>
        <v>#DIV/0!</v>
      </c>
      <c r="Q47" s="62" t="e">
        <f>(SUM('DOT by Month'!K48:M48))/(SUM(PD!$F$12:$F$14))*1000</f>
        <v>#DIV/0!</v>
      </c>
      <c r="R47" s="86" t="e">
        <f>'DOT by Month'!N48/PD!$F$15*1000</f>
        <v>#DIV/0!</v>
      </c>
    </row>
    <row r="48" spans="1:18" x14ac:dyDescent="0.2">
      <c r="A48" s="17" t="s">
        <v>17</v>
      </c>
      <c r="B48" s="19" t="e">
        <f>'DOT by Month'!B49/(VLOOKUP(B$4,PD!$E$3:$F$14,2,FALSE))*1000</f>
        <v>#DIV/0!</v>
      </c>
      <c r="C48" s="19" t="e">
        <f>'DOT by Month'!C49/(VLOOKUP(C$4,PD!$E$3:$F$14,2,FALSE))*1000</f>
        <v>#DIV/0!</v>
      </c>
      <c r="D48" s="19" t="e">
        <f>'DOT by Month'!D49/(VLOOKUP(D$4,PD!$E$3:$F$14,2,FALSE))*1000</f>
        <v>#DIV/0!</v>
      </c>
      <c r="E48" s="19" t="e">
        <f>'DOT by Month'!E49/(VLOOKUP(E$4,PD!$E$3:$F$14,2,FALSE))*1000</f>
        <v>#DIV/0!</v>
      </c>
      <c r="F48" s="19" t="e">
        <f>'DOT by Month'!F49/(VLOOKUP(F$4,PD!$E$3:$F$14,2,FALSE))*1000</f>
        <v>#DIV/0!</v>
      </c>
      <c r="G48" s="19" t="e">
        <f>'DOT by Month'!G49/(VLOOKUP(G$4,PD!$E$3:$F$14,2,FALSE))*1000</f>
        <v>#DIV/0!</v>
      </c>
      <c r="H48" s="19" t="e">
        <f>'DOT by Month'!H49/(VLOOKUP(H$4,PD!$E$3:$F$14,2,FALSE))*1000</f>
        <v>#DIV/0!</v>
      </c>
      <c r="I48" s="19" t="e">
        <f>'DOT by Month'!I49/(VLOOKUP(I$4,PD!$E$3:$F$14,2,FALSE))*1000</f>
        <v>#DIV/0!</v>
      </c>
      <c r="J48" s="19" t="e">
        <f>'DOT by Month'!J49/(VLOOKUP(J$4,PD!$E$3:$F$14,2,FALSE))*1000</f>
        <v>#DIV/0!</v>
      </c>
      <c r="K48" s="19" t="e">
        <f>'DOT by Month'!K49/(VLOOKUP(K$4,PD!$E$3:$F$14,2,FALSE))*1000</f>
        <v>#DIV/0!</v>
      </c>
      <c r="L48" s="19" t="e">
        <f>'DOT by Month'!L49/(VLOOKUP(L$4,PD!$E$3:$F$14,2,FALSE))*1000</f>
        <v>#DIV/0!</v>
      </c>
      <c r="M48" s="19" t="e">
        <f>'DOT by Month'!M49/(VLOOKUP(M$4,PD!$E$3:$F$14,2,FALSE))*1000</f>
        <v>#DIV/0!</v>
      </c>
      <c r="N48" s="83" t="e">
        <f>(SUM('DOT by Month'!B49:D49))/(SUM(PD!$F$3:$F$5))*1000</f>
        <v>#DIV/0!</v>
      </c>
      <c r="O48" s="19" t="e">
        <f>(SUM('DOT by Month'!E49:G49))/(SUM(PD!$F$6:$F$8))*1000</f>
        <v>#DIV/0!</v>
      </c>
      <c r="P48" s="62" t="e">
        <f>(SUM('DOT by Month'!H49:J49))/(SUM(PD!$F$9:$F$11))*1000</f>
        <v>#DIV/0!</v>
      </c>
      <c r="Q48" s="62" t="e">
        <f>(SUM('DOT by Month'!K49:M49))/(SUM(PD!$F$12:$F$14))*1000</f>
        <v>#DIV/0!</v>
      </c>
      <c r="R48" s="86" t="e">
        <f>'DOT by Month'!N49/PD!$F$15*1000</f>
        <v>#DIV/0!</v>
      </c>
    </row>
    <row r="49" spans="1:18" x14ac:dyDescent="0.2">
      <c r="A49" s="17" t="s">
        <v>16</v>
      </c>
      <c r="B49" s="19" t="e">
        <f>'DOT by Month'!B50/(VLOOKUP(B$4,PD!$E$3:$F$14,2,FALSE))*1000</f>
        <v>#DIV/0!</v>
      </c>
      <c r="C49" s="19" t="e">
        <f>'DOT by Month'!C50/(VLOOKUP(C$4,PD!$E$3:$F$14,2,FALSE))*1000</f>
        <v>#DIV/0!</v>
      </c>
      <c r="D49" s="19" t="e">
        <f>'DOT by Month'!D50/(VLOOKUP(D$4,PD!$E$3:$F$14,2,FALSE))*1000</f>
        <v>#DIV/0!</v>
      </c>
      <c r="E49" s="19" t="e">
        <f>'DOT by Month'!E50/(VLOOKUP(E$4,PD!$E$3:$F$14,2,FALSE))*1000</f>
        <v>#DIV/0!</v>
      </c>
      <c r="F49" s="19" t="e">
        <f>'DOT by Month'!F50/(VLOOKUP(F$4,PD!$E$3:$F$14,2,FALSE))*1000</f>
        <v>#DIV/0!</v>
      </c>
      <c r="G49" s="19" t="e">
        <f>'DOT by Month'!G50/(VLOOKUP(G$4,PD!$E$3:$F$14,2,FALSE))*1000</f>
        <v>#DIV/0!</v>
      </c>
      <c r="H49" s="19" t="e">
        <f>'DOT by Month'!H50/(VLOOKUP(H$4,PD!$E$3:$F$14,2,FALSE))*1000</f>
        <v>#DIV/0!</v>
      </c>
      <c r="I49" s="19" t="e">
        <f>'DOT by Month'!I50/(VLOOKUP(I$4,PD!$E$3:$F$14,2,FALSE))*1000</f>
        <v>#DIV/0!</v>
      </c>
      <c r="J49" s="19" t="e">
        <f>'DOT by Month'!J50/(VLOOKUP(J$4,PD!$E$3:$F$14,2,FALSE))*1000</f>
        <v>#DIV/0!</v>
      </c>
      <c r="K49" s="19" t="e">
        <f>'DOT by Month'!K50/(VLOOKUP(K$4,PD!$E$3:$F$14,2,FALSE))*1000</f>
        <v>#DIV/0!</v>
      </c>
      <c r="L49" s="19" t="e">
        <f>'DOT by Month'!L50/(VLOOKUP(L$4,PD!$E$3:$F$14,2,FALSE))*1000</f>
        <v>#DIV/0!</v>
      </c>
      <c r="M49" s="19" t="e">
        <f>'DOT by Month'!M50/(VLOOKUP(M$4,PD!$E$3:$F$14,2,FALSE))*1000</f>
        <v>#DIV/0!</v>
      </c>
      <c r="N49" s="83" t="e">
        <f>(SUM('DOT by Month'!B50:D50))/(SUM(PD!$F$3:$F$5))*1000</f>
        <v>#DIV/0!</v>
      </c>
      <c r="O49" s="19" t="e">
        <f>(SUM('DOT by Month'!E50:G50))/(SUM(PD!$F$6:$F$8))*1000</f>
        <v>#DIV/0!</v>
      </c>
      <c r="P49" s="62" t="e">
        <f>(SUM('DOT by Month'!H50:J50))/(SUM(PD!$F$9:$F$11))*1000</f>
        <v>#DIV/0!</v>
      </c>
      <c r="Q49" s="62" t="e">
        <f>(SUM('DOT by Month'!K50:M50))/(SUM(PD!$F$12:$F$14))*1000</f>
        <v>#DIV/0!</v>
      </c>
      <c r="R49" s="86" t="e">
        <f>'DOT by Month'!N50/PD!$F$15*1000</f>
        <v>#DIV/0!</v>
      </c>
    </row>
    <row r="50" spans="1:18" x14ac:dyDescent="0.2">
      <c r="A50" s="17" t="s">
        <v>66</v>
      </c>
      <c r="B50" s="19" t="e">
        <f>'DOT by Month'!B51/(VLOOKUP(B$4,PD!$E$3:$F$14,2,FALSE))*1000</f>
        <v>#DIV/0!</v>
      </c>
      <c r="C50" s="19" t="e">
        <f>'DOT by Month'!C51/(VLOOKUP(C$4,PD!$E$3:$F$14,2,FALSE))*1000</f>
        <v>#DIV/0!</v>
      </c>
      <c r="D50" s="19" t="e">
        <f>'DOT by Month'!D51/(VLOOKUP(D$4,PD!$E$3:$F$14,2,FALSE))*1000</f>
        <v>#DIV/0!</v>
      </c>
      <c r="E50" s="19" t="e">
        <f>'DOT by Month'!E51/(VLOOKUP(E$4,PD!$E$3:$F$14,2,FALSE))*1000</f>
        <v>#DIV/0!</v>
      </c>
      <c r="F50" s="19" t="e">
        <f>'DOT by Month'!F51/(VLOOKUP(F$4,PD!$E$3:$F$14,2,FALSE))*1000</f>
        <v>#DIV/0!</v>
      </c>
      <c r="G50" s="19" t="e">
        <f>'DOT by Month'!G51/(VLOOKUP(G$4,PD!$E$3:$F$14,2,FALSE))*1000</f>
        <v>#DIV/0!</v>
      </c>
      <c r="H50" s="19" t="e">
        <f>'DOT by Month'!H51/(VLOOKUP(H$4,PD!$E$3:$F$14,2,FALSE))*1000</f>
        <v>#DIV/0!</v>
      </c>
      <c r="I50" s="19" t="e">
        <f>'DOT by Month'!I51/(VLOOKUP(I$4,PD!$E$3:$F$14,2,FALSE))*1000</f>
        <v>#DIV/0!</v>
      </c>
      <c r="J50" s="19" t="e">
        <f>'DOT by Month'!J51/(VLOOKUP(J$4,PD!$E$3:$F$14,2,FALSE))*1000</f>
        <v>#DIV/0!</v>
      </c>
      <c r="K50" s="19" t="e">
        <f>'DOT by Month'!K51/(VLOOKUP(K$4,PD!$E$3:$F$14,2,FALSE))*1000</f>
        <v>#DIV/0!</v>
      </c>
      <c r="L50" s="19" t="e">
        <f>'DOT by Month'!L51/(VLOOKUP(L$4,PD!$E$3:$F$14,2,FALSE))*1000</f>
        <v>#DIV/0!</v>
      </c>
      <c r="M50" s="19" t="e">
        <f>'DOT by Month'!M51/(VLOOKUP(M$4,PD!$E$3:$F$14,2,FALSE))*1000</f>
        <v>#DIV/0!</v>
      </c>
      <c r="N50" s="83" t="e">
        <f>(SUM('DOT by Month'!B51:D51))/(SUM(PD!$F$3:$F$5))*1000</f>
        <v>#DIV/0!</v>
      </c>
      <c r="O50" s="19" t="e">
        <f>(SUM('DOT by Month'!E51:G51))/(SUM(PD!$F$6:$F$8))*1000</f>
        <v>#DIV/0!</v>
      </c>
      <c r="P50" s="62" t="e">
        <f>(SUM('DOT by Month'!H51:J51))/(SUM(PD!$F$9:$F$11))*1000</f>
        <v>#DIV/0!</v>
      </c>
      <c r="Q50" s="62" t="e">
        <f>(SUM('DOT by Month'!K51:M51))/(SUM(PD!$F$12:$F$14))*1000</f>
        <v>#DIV/0!</v>
      </c>
      <c r="R50" s="86" t="e">
        <f>'DOT by Month'!N51/PD!$F$15*1000</f>
        <v>#DIV/0!</v>
      </c>
    </row>
    <row r="51" spans="1:18" x14ac:dyDescent="0.2">
      <c r="A51" s="17" t="s">
        <v>15</v>
      </c>
      <c r="B51" s="19" t="e">
        <f>'DOT by Month'!B52/(VLOOKUP(B$4,PD!$E$3:$F$14,2,FALSE))*1000</f>
        <v>#DIV/0!</v>
      </c>
      <c r="C51" s="19" t="e">
        <f>'DOT by Month'!C52/(VLOOKUP(C$4,PD!$E$3:$F$14,2,FALSE))*1000</f>
        <v>#DIV/0!</v>
      </c>
      <c r="D51" s="19" t="e">
        <f>'DOT by Month'!D52/(VLOOKUP(D$4,PD!$E$3:$F$14,2,FALSE))*1000</f>
        <v>#DIV/0!</v>
      </c>
      <c r="E51" s="19" t="e">
        <f>'DOT by Month'!E52/(VLOOKUP(E$4,PD!$E$3:$F$14,2,FALSE))*1000</f>
        <v>#DIV/0!</v>
      </c>
      <c r="F51" s="19" t="e">
        <f>'DOT by Month'!F52/(VLOOKUP(F$4,PD!$E$3:$F$14,2,FALSE))*1000</f>
        <v>#DIV/0!</v>
      </c>
      <c r="G51" s="19" t="e">
        <f>'DOT by Month'!G52/(VLOOKUP(G$4,PD!$E$3:$F$14,2,FALSE))*1000</f>
        <v>#DIV/0!</v>
      </c>
      <c r="H51" s="19" t="e">
        <f>'DOT by Month'!H52/(VLOOKUP(H$4,PD!$E$3:$F$14,2,FALSE))*1000</f>
        <v>#DIV/0!</v>
      </c>
      <c r="I51" s="19" t="e">
        <f>'DOT by Month'!I52/(VLOOKUP(I$4,PD!$E$3:$F$14,2,FALSE))*1000</f>
        <v>#DIV/0!</v>
      </c>
      <c r="J51" s="19" t="e">
        <f>'DOT by Month'!J52/(VLOOKUP(J$4,PD!$E$3:$F$14,2,FALSE))*1000</f>
        <v>#DIV/0!</v>
      </c>
      <c r="K51" s="19" t="e">
        <f>'DOT by Month'!K52/(VLOOKUP(K$4,PD!$E$3:$F$14,2,FALSE))*1000</f>
        <v>#DIV/0!</v>
      </c>
      <c r="L51" s="19" t="e">
        <f>'DOT by Month'!L52/(VLOOKUP(L$4,PD!$E$3:$F$14,2,FALSE))*1000</f>
        <v>#DIV/0!</v>
      </c>
      <c r="M51" s="19" t="e">
        <f>'DOT by Month'!M52/(VLOOKUP(M$4,PD!$E$3:$F$14,2,FALSE))*1000</f>
        <v>#DIV/0!</v>
      </c>
      <c r="N51" s="83" t="e">
        <f>(SUM('DOT by Month'!B52:D52))/(SUM(PD!$F$3:$F$5))*1000</f>
        <v>#DIV/0!</v>
      </c>
      <c r="O51" s="19" t="e">
        <f>(SUM('DOT by Month'!E52:G52))/(SUM(PD!$F$6:$F$8))*1000</f>
        <v>#DIV/0!</v>
      </c>
      <c r="P51" s="62" t="e">
        <f>(SUM('DOT by Month'!H52:J52))/(SUM(PD!$F$9:$F$11))*1000</f>
        <v>#DIV/0!</v>
      </c>
      <c r="Q51" s="62" t="e">
        <f>(SUM('DOT by Month'!K52:M52))/(SUM(PD!$F$12:$F$14))*1000</f>
        <v>#DIV/0!</v>
      </c>
      <c r="R51" s="86" t="e">
        <f>'DOT by Month'!N52/PD!$F$15*1000</f>
        <v>#DIV/0!</v>
      </c>
    </row>
    <row r="52" spans="1:18" x14ac:dyDescent="0.2">
      <c r="A52" s="55" t="s">
        <v>14</v>
      </c>
      <c r="B52" s="60" t="e">
        <f>'DOT by Month'!B53/(VLOOKUP(B$4,PD!$E$3:$F$14,2,FALSE))*1000</f>
        <v>#DIV/0!</v>
      </c>
      <c r="C52" s="60" t="e">
        <f>'DOT by Month'!C53/(VLOOKUP(C$4,PD!$E$3:$F$14,2,FALSE))*1000</f>
        <v>#DIV/0!</v>
      </c>
      <c r="D52" s="60" t="e">
        <f>'DOT by Month'!D53/(VLOOKUP(D$4,PD!$E$3:$F$14,2,FALSE))*1000</f>
        <v>#DIV/0!</v>
      </c>
      <c r="E52" s="60" t="e">
        <f>'DOT by Month'!E53/(VLOOKUP(E$4,PD!$E$3:$F$14,2,FALSE))*1000</f>
        <v>#DIV/0!</v>
      </c>
      <c r="F52" s="60" t="e">
        <f>'DOT by Month'!F53/(VLOOKUP(F$4,PD!$E$3:$F$14,2,FALSE))*1000</f>
        <v>#DIV/0!</v>
      </c>
      <c r="G52" s="60" t="e">
        <f>'DOT by Month'!G53/(VLOOKUP(G$4,PD!$E$3:$F$14,2,FALSE))*1000</f>
        <v>#DIV/0!</v>
      </c>
      <c r="H52" s="60" t="e">
        <f>'DOT by Month'!H53/(VLOOKUP(H$4,PD!$E$3:$F$14,2,FALSE))*1000</f>
        <v>#DIV/0!</v>
      </c>
      <c r="I52" s="60" t="e">
        <f>'DOT by Month'!I53/(VLOOKUP(I$4,PD!$E$3:$F$14,2,FALSE))*1000</f>
        <v>#DIV/0!</v>
      </c>
      <c r="J52" s="60" t="e">
        <f>'DOT by Month'!J53/(VLOOKUP(J$4,PD!$E$3:$F$14,2,FALSE))*1000</f>
        <v>#DIV/0!</v>
      </c>
      <c r="K52" s="60" t="e">
        <f>'DOT by Month'!K53/(VLOOKUP(K$4,PD!$E$3:$F$14,2,FALSE))*1000</f>
        <v>#DIV/0!</v>
      </c>
      <c r="L52" s="60" t="e">
        <f>'DOT by Month'!L53/(VLOOKUP(L$4,PD!$E$3:$F$14,2,FALSE))*1000</f>
        <v>#DIV/0!</v>
      </c>
      <c r="M52" s="19" t="e">
        <f>'DOT by Month'!M53/(VLOOKUP(M$4,PD!$E$3:$F$14,2,FALSE))*1000</f>
        <v>#DIV/0!</v>
      </c>
      <c r="N52" s="83" t="e">
        <f>(SUM('DOT by Month'!B53:D53))/(SUM(PD!$F$3:$F$5))*1000</f>
        <v>#DIV/0!</v>
      </c>
      <c r="O52" s="60" t="e">
        <f>(SUM('DOT by Month'!E53:G53))/(SUM(PD!$F$6:$F$8))*1000</f>
        <v>#DIV/0!</v>
      </c>
      <c r="P52" s="60" t="e">
        <f>(SUM('DOT by Month'!H53:J53))/(SUM(PD!$F$9:$F$11))*1000</f>
        <v>#DIV/0!</v>
      </c>
      <c r="Q52" s="19" t="e">
        <f>(SUM('DOT by Month'!K53:M53))/(SUM(PD!$F$12:$F$14))*1000</f>
        <v>#DIV/0!</v>
      </c>
      <c r="R52" s="83" t="e">
        <f>'DOT by Month'!N53/PD!$F$15*1000</f>
        <v>#DIV/0!</v>
      </c>
    </row>
    <row r="53" spans="1:18" s="22" customFormat="1" x14ac:dyDescent="0.2">
      <c r="A53" s="16" t="s">
        <v>120</v>
      </c>
      <c r="B53" s="61" t="e">
        <f>'DOT by Month'!B54/(VLOOKUP(B$4,PD!$E$3:$F$14,2,FALSE))*1000</f>
        <v>#DIV/0!</v>
      </c>
      <c r="C53" s="61" t="e">
        <f>'DOT by Month'!C54/(VLOOKUP(C$4,PD!$E$3:$F$14,2,FALSE))*1000</f>
        <v>#DIV/0!</v>
      </c>
      <c r="D53" s="61" t="e">
        <f>'DOT by Month'!D54/(VLOOKUP(D$4,PD!$E$3:$F$14,2,FALSE))*1000</f>
        <v>#DIV/0!</v>
      </c>
      <c r="E53" s="61" t="e">
        <f>'DOT by Month'!E54/(VLOOKUP(E$4,PD!$E$3:$F$14,2,FALSE))*1000</f>
        <v>#DIV/0!</v>
      </c>
      <c r="F53" s="61" t="e">
        <f>'DOT by Month'!F54/(VLOOKUP(F$4,PD!$E$3:$F$14,2,FALSE))*1000</f>
        <v>#DIV/0!</v>
      </c>
      <c r="G53" s="61" t="e">
        <f>'DOT by Month'!G54/(VLOOKUP(G$4,PD!$E$3:$F$14,2,FALSE))*1000</f>
        <v>#DIV/0!</v>
      </c>
      <c r="H53" s="21" t="e">
        <f>'DOT by Month'!H54/(VLOOKUP(H$4,PD!$E$3:$F$14,2,FALSE))*1000</f>
        <v>#DIV/0!</v>
      </c>
      <c r="I53" s="21" t="e">
        <f>'DOT by Month'!I54/(VLOOKUP(I$4,PD!$E$3:$F$14,2,FALSE))*1000</f>
        <v>#DIV/0!</v>
      </c>
      <c r="J53" s="21" t="e">
        <f>'DOT by Month'!J54/(VLOOKUP(J$4,PD!$E$3:$F$14,2,FALSE))*1000</f>
        <v>#DIV/0!</v>
      </c>
      <c r="K53" s="21" t="e">
        <f>'DOT by Month'!K54/(VLOOKUP(K$4,PD!$E$3:$F$14,2,FALSE))*1000</f>
        <v>#DIV/0!</v>
      </c>
      <c r="L53" s="21" t="e">
        <f>'DOT by Month'!L54/(VLOOKUP(L$4,PD!$E$3:$F$14,2,FALSE))*1000</f>
        <v>#DIV/0!</v>
      </c>
      <c r="M53" s="21" t="e">
        <f>'DOT by Month'!M54/(VLOOKUP(M$4,PD!$E$3:$F$14,2,FALSE))*1000</f>
        <v>#DIV/0!</v>
      </c>
      <c r="N53" s="84" t="e">
        <f>(SUM('DOT by Month'!B54:D54))/(SUM(PD!$F$3:$F$5))*1000</f>
        <v>#DIV/0!</v>
      </c>
      <c r="O53" s="21" t="e">
        <f>(SUM('DOT by Month'!E54:G54))/(SUM(PD!$F$6:$F$8))*1000</f>
        <v>#DIV/0!</v>
      </c>
      <c r="P53" s="21" t="e">
        <f>(SUM('DOT by Month'!H54:J54))/(SUM(PD!$F$9:$F$11))*1000</f>
        <v>#DIV/0!</v>
      </c>
      <c r="Q53" s="21" t="e">
        <f>(SUM('DOT by Month'!K54:M54))/(SUM(PD!$F$12:$F$14))*1000</f>
        <v>#DIV/0!</v>
      </c>
      <c r="R53" s="87" t="e">
        <f>'DOT by Month'!N54/PD!$F$15*1000</f>
        <v>#DIV/0!</v>
      </c>
    </row>
    <row r="54" spans="1:18" ht="16" thickBot="1" x14ac:dyDescent="0.25">
      <c r="A54" s="8" t="s">
        <v>1</v>
      </c>
      <c r="B54" s="31" t="e">
        <f>'DOT by Month'!B55/PD!F3*1000</f>
        <v>#DIV/0!</v>
      </c>
      <c r="C54" s="31" t="e">
        <f>'DOT by Month'!C55/PD!G3*1000</f>
        <v>#DIV/0!</v>
      </c>
      <c r="D54" s="31" t="e">
        <f>'DOT by Month'!D55/PD!H3*1000</f>
        <v>#DIV/0!</v>
      </c>
      <c r="E54" s="31" t="e">
        <f>'DOT by Month'!E55/PD!I3*1000</f>
        <v>#DIV/0!</v>
      </c>
      <c r="F54" s="31" t="e">
        <f>'DOT by Month'!F55/PD!J3*1000</f>
        <v>#DIV/0!</v>
      </c>
      <c r="G54" s="31" t="e">
        <f>'DOT by Month'!G55/PD!K3*1000</f>
        <v>#DIV/0!</v>
      </c>
      <c r="H54" s="31" t="e">
        <f>'DOT by Month'!H55/PD!L3*1000</f>
        <v>#DIV/0!</v>
      </c>
      <c r="I54" s="31" t="e">
        <f>'DOT by Month'!I55/PD!M3*1000</f>
        <v>#DIV/0!</v>
      </c>
      <c r="J54" s="31" t="e">
        <f>'DOT by Month'!J55/PD!N3*1000</f>
        <v>#DIV/0!</v>
      </c>
      <c r="K54" s="31" t="e">
        <f>'DOT by Month'!K55/PD!O3*1000</f>
        <v>#DIV/0!</v>
      </c>
      <c r="L54" s="31" t="e">
        <f>'DOT by Month'!L55/PD!P3*1000</f>
        <v>#DIV/0!</v>
      </c>
      <c r="M54" s="31" t="e">
        <f>'DOT by Month'!M55/PD!Q3*1000</f>
        <v>#DIV/0!</v>
      </c>
      <c r="N54" s="85" t="e">
        <f>(SUM('DOT by Month'!B55:D55))/(SUM(PD!$F$3:$F$5))*1000</f>
        <v>#DIV/0!</v>
      </c>
      <c r="O54" s="82" t="e">
        <f>(SUM('DOT by Month'!E55:G55))/(SUM(PD!$F$6:$F$8))*1000</f>
        <v>#DIV/0!</v>
      </c>
      <c r="P54" s="82" t="e">
        <f>(SUM('DOT by Month'!H55:J55))/(SUM(PD!$F$9:$F$11))*1000</f>
        <v>#DIV/0!</v>
      </c>
      <c r="Q54" s="82" t="e">
        <f>(SUM('DOT by Month'!K55:M55))/(SUM(PD!$F$12:$F$14))*1000</f>
        <v>#DIV/0!</v>
      </c>
      <c r="R54" s="88" t="e">
        <f>'DOT by Month'!N55/PD!$F$15*1000</f>
        <v>#DIV/0!</v>
      </c>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5"/>
  <sheetViews>
    <sheetView workbookViewId="0">
      <selection activeCell="C19" sqref="C19"/>
    </sheetView>
  </sheetViews>
  <sheetFormatPr baseColWidth="10" defaultColWidth="8.83203125" defaultRowHeight="15" x14ac:dyDescent="0.2"/>
  <cols>
    <col min="1" max="1" width="20" customWidth="1"/>
    <col min="2" max="5" width="16.6640625" customWidth="1"/>
  </cols>
  <sheetData>
    <row r="1" spans="1:5" x14ac:dyDescent="0.2">
      <c r="A1" s="8"/>
      <c r="B1" s="100" t="s">
        <v>87</v>
      </c>
      <c r="C1" s="100"/>
      <c r="D1" s="100"/>
      <c r="E1" s="100"/>
    </row>
    <row r="2" spans="1:5" x14ac:dyDescent="0.2">
      <c r="A2" s="95" t="s">
        <v>86</v>
      </c>
      <c r="B2" s="95" t="s">
        <v>93</v>
      </c>
      <c r="C2" s="95" t="s">
        <v>94</v>
      </c>
      <c r="D2" s="95" t="s">
        <v>119</v>
      </c>
      <c r="E2" s="95" t="s">
        <v>95</v>
      </c>
    </row>
    <row r="3" spans="1:5" x14ac:dyDescent="0.2">
      <c r="A3" t="s">
        <v>47</v>
      </c>
      <c r="B3" s="31" t="e">
        <f>'DOT per 1000 PD'!N10</f>
        <v>#DIV/0!</v>
      </c>
      <c r="C3" s="31" t="e">
        <f>'DOT per 1000 PD'!O10</f>
        <v>#DIV/0!</v>
      </c>
      <c r="D3" s="31" t="e">
        <f>'DOT per 1000 PD'!P10</f>
        <v>#DIV/0!</v>
      </c>
      <c r="E3" s="31" t="e">
        <f>'DOT per 1000 PD'!Q10</f>
        <v>#DIV/0!</v>
      </c>
    </row>
    <row r="4" spans="1:5" x14ac:dyDescent="0.2">
      <c r="A4" t="s">
        <v>43</v>
      </c>
      <c r="B4" s="31" t="e">
        <f>'DOT per 1000 PD'!N14</f>
        <v>#DIV/0!</v>
      </c>
      <c r="C4" s="31" t="e">
        <f>'DOT per 1000 PD'!O14</f>
        <v>#DIV/0!</v>
      </c>
      <c r="D4" s="31" t="e">
        <f>'DOT per 1000 PD'!P14</f>
        <v>#DIV/0!</v>
      </c>
      <c r="E4" s="31" t="e">
        <f>'DOT per 1000 PD'!Q14</f>
        <v>#DIV/0!</v>
      </c>
    </row>
    <row r="5" spans="1:5" s="22" customFormat="1" x14ac:dyDescent="0.2">
      <c r="A5" s="22" t="s">
        <v>68</v>
      </c>
      <c r="B5" s="31" t="e">
        <f>'DOT per 1000 PD'!N16</f>
        <v>#DIV/0!</v>
      </c>
      <c r="C5" s="31" t="e">
        <f>'DOT per 1000 PD'!O16</f>
        <v>#DIV/0!</v>
      </c>
      <c r="D5" s="31" t="e">
        <f>'DOT per 1000 PD'!P16</f>
        <v>#DIV/0!</v>
      </c>
      <c r="E5" s="31" t="e">
        <f>'DOT per 1000 PD'!Q16</f>
        <v>#DIV/0!</v>
      </c>
    </row>
    <row r="6" spans="1:5" x14ac:dyDescent="0.2">
      <c r="A6" t="s">
        <v>40</v>
      </c>
      <c r="B6" s="31" t="e">
        <f>'DOT per 1000 PD'!N18</f>
        <v>#DIV/0!</v>
      </c>
      <c r="C6" s="31" t="e">
        <f>'DOT per 1000 PD'!O18</f>
        <v>#DIV/0!</v>
      </c>
      <c r="D6" s="31" t="e">
        <f>'DOT per 1000 PD'!P18</f>
        <v>#DIV/0!</v>
      </c>
      <c r="E6" s="31" t="e">
        <f>'DOT per 1000 PD'!Q18</f>
        <v>#DIV/0!</v>
      </c>
    </row>
    <row r="7" spans="1:5" x14ac:dyDescent="0.2">
      <c r="A7" t="s">
        <v>37</v>
      </c>
      <c r="B7" s="31" t="e">
        <f>'DOT per 1000 PD'!N21</f>
        <v>#DIV/0!</v>
      </c>
      <c r="C7" s="31" t="e">
        <f>'DOT per 1000 PD'!O21</f>
        <v>#DIV/0!</v>
      </c>
      <c r="D7" s="31" t="e">
        <f>'DOT per 1000 PD'!P21</f>
        <v>#DIV/0!</v>
      </c>
      <c r="E7" s="31" t="e">
        <f>'DOT per 1000 PD'!Q21</f>
        <v>#DIV/0!</v>
      </c>
    </row>
    <row r="8" spans="1:5" s="22" customFormat="1" x14ac:dyDescent="0.2">
      <c r="A8" s="22" t="s">
        <v>34</v>
      </c>
      <c r="B8" s="31" t="e">
        <f>'DOT per 1000 PD'!N24</f>
        <v>#DIV/0!</v>
      </c>
      <c r="C8" s="31" t="e">
        <f>'DOT per 1000 PD'!O24</f>
        <v>#DIV/0!</v>
      </c>
      <c r="D8" s="31" t="e">
        <f>'DOT per 1000 PD'!P24</f>
        <v>#DIV/0!</v>
      </c>
      <c r="E8" s="31" t="e">
        <f>'DOT per 1000 PD'!Q24</f>
        <v>#DIV/0!</v>
      </c>
    </row>
    <row r="9" spans="1:5" s="22" customFormat="1" x14ac:dyDescent="0.2">
      <c r="A9" s="22" t="s">
        <v>67</v>
      </c>
      <c r="B9" s="31" t="e">
        <f>'DOT per 1000 PD'!N29</f>
        <v>#DIV/0!</v>
      </c>
      <c r="C9" s="31" t="e">
        <f>'DOT per 1000 PD'!O29</f>
        <v>#DIV/0!</v>
      </c>
      <c r="D9" s="31" t="e">
        <f>'DOT per 1000 PD'!P29</f>
        <v>#DIV/0!</v>
      </c>
      <c r="E9" s="31" t="e">
        <f>'DOT per 1000 PD'!Q29</f>
        <v>#DIV/0!</v>
      </c>
    </row>
    <row r="10" spans="1:5" x14ac:dyDescent="0.2">
      <c r="A10" t="s">
        <v>31</v>
      </c>
      <c r="B10" s="31" t="e">
        <f>'DOT per 1000 PD'!N27</f>
        <v>#DIV/0!</v>
      </c>
      <c r="C10" s="31" t="e">
        <f>'DOT per 1000 PD'!O27</f>
        <v>#DIV/0!</v>
      </c>
      <c r="D10" s="31" t="e">
        <f>'DOT per 1000 PD'!P27</f>
        <v>#DIV/0!</v>
      </c>
      <c r="E10" s="31" t="e">
        <f>'DOT per 1000 PD'!Q27</f>
        <v>#DIV/0!</v>
      </c>
    </row>
    <row r="11" spans="1:5" x14ac:dyDescent="0.2">
      <c r="A11" t="s">
        <v>26</v>
      </c>
      <c r="B11" s="31" t="e">
        <f>'DOT per 1000 PD'!N35</f>
        <v>#DIV/0!</v>
      </c>
      <c r="C11" s="31" t="e">
        <f>'DOT per 1000 PD'!O35</f>
        <v>#DIV/0!</v>
      </c>
      <c r="D11" s="31" t="e">
        <f>'DOT per 1000 PD'!P35</f>
        <v>#DIV/0!</v>
      </c>
      <c r="E11" s="31" t="e">
        <f>'DOT per 1000 PD'!Q35</f>
        <v>#DIV/0!</v>
      </c>
    </row>
    <row r="12" spans="1:5" x14ac:dyDescent="0.2">
      <c r="A12" t="s">
        <v>62</v>
      </c>
      <c r="B12" s="31" t="e">
        <f>'DOT per 1000 PD'!N39</f>
        <v>#DIV/0!</v>
      </c>
      <c r="C12" s="31" t="e">
        <f>'DOT per 1000 PD'!O39</f>
        <v>#DIV/0!</v>
      </c>
      <c r="D12" s="31" t="e">
        <f>'DOT per 1000 PD'!P39</f>
        <v>#DIV/0!</v>
      </c>
      <c r="E12" s="31" t="e">
        <f>'DOT per 1000 PD'!Q39</f>
        <v>#DIV/0!</v>
      </c>
    </row>
    <row r="13" spans="1:5" x14ac:dyDescent="0.2">
      <c r="A13" t="s">
        <v>23</v>
      </c>
      <c r="B13" s="31" t="e">
        <f>'DOT per 1000 PD'!N40</f>
        <v>#DIV/0!</v>
      </c>
      <c r="C13" s="31" t="e">
        <f>'DOT per 1000 PD'!O40</f>
        <v>#DIV/0!</v>
      </c>
      <c r="D13" s="31" t="e">
        <f>'DOT per 1000 PD'!P40</f>
        <v>#DIV/0!</v>
      </c>
      <c r="E13" s="31" t="e">
        <f>'DOT per 1000 PD'!Q40</f>
        <v>#DIV/0!</v>
      </c>
    </row>
    <row r="14" spans="1:5" x14ac:dyDescent="0.2">
      <c r="A14" t="s">
        <v>88</v>
      </c>
      <c r="B14" s="31" t="e">
        <f>'DOT per 1000 PD'!N48</f>
        <v>#DIV/0!</v>
      </c>
      <c r="C14" s="31" t="e">
        <f>'DOT per 1000 PD'!O48</f>
        <v>#DIV/0!</v>
      </c>
      <c r="D14" s="31" t="e">
        <f>'DOT per 1000 PD'!P48</f>
        <v>#DIV/0!</v>
      </c>
      <c r="E14" s="31" t="e">
        <f>'DOT per 1000 PD'!Q48</f>
        <v>#DIV/0!</v>
      </c>
    </row>
    <row r="15" spans="1:5" x14ac:dyDescent="0.2">
      <c r="A15" t="s">
        <v>14</v>
      </c>
      <c r="B15" s="31" t="e">
        <f>'DOT per 1000 PD'!N52</f>
        <v>#DIV/0!</v>
      </c>
      <c r="C15" s="31" t="e">
        <f>'DOT per 1000 PD'!O52</f>
        <v>#DIV/0!</v>
      </c>
      <c r="D15" s="31" t="e">
        <f>'DOT per 1000 PD'!P52</f>
        <v>#DIV/0!</v>
      </c>
      <c r="E15" s="31" t="e">
        <f>'DOT per 1000 PD'!Q52</f>
        <v>#DIV/0!</v>
      </c>
    </row>
  </sheetData>
  <sortState xmlns:xlrd2="http://schemas.microsoft.com/office/spreadsheetml/2017/richdata2" ref="A3:D15">
    <sortCondition ref="A3"/>
  </sortState>
  <mergeCells count="1">
    <mergeCell ref="B1:E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2"/>
  <sheetViews>
    <sheetView workbookViewId="0">
      <selection activeCell="O29" sqref="O29"/>
    </sheetView>
  </sheetViews>
  <sheetFormatPr baseColWidth="10" defaultColWidth="8.83203125" defaultRowHeight="15" x14ac:dyDescent="0.2"/>
  <cols>
    <col min="1" max="1" width="28.6640625" bestFit="1" customWidth="1"/>
    <col min="2" max="2" width="8.33203125" style="22" customWidth="1"/>
    <col min="3" max="3" width="8.33203125" customWidth="1"/>
    <col min="4" max="8" width="8.33203125" style="22" customWidth="1"/>
    <col min="9" max="13" width="8.33203125" customWidth="1"/>
  </cols>
  <sheetData>
    <row r="1" spans="1:13" x14ac:dyDescent="0.2">
      <c r="A1" t="s">
        <v>165</v>
      </c>
      <c r="B1" s="22" t="s">
        <v>5</v>
      </c>
      <c r="C1" t="s">
        <v>6</v>
      </c>
      <c r="D1" s="22" t="s">
        <v>7</v>
      </c>
      <c r="E1" s="22" t="s">
        <v>54</v>
      </c>
      <c r="F1" s="22" t="s">
        <v>9</v>
      </c>
      <c r="G1" s="22" t="s">
        <v>53</v>
      </c>
      <c r="H1" s="22" t="s">
        <v>79</v>
      </c>
      <c r="I1" t="s">
        <v>73</v>
      </c>
      <c r="J1" t="s">
        <v>74</v>
      </c>
      <c r="K1" t="s">
        <v>75</v>
      </c>
      <c r="L1" t="s">
        <v>76</v>
      </c>
      <c r="M1" t="s">
        <v>77</v>
      </c>
    </row>
    <row r="2" spans="1:13" x14ac:dyDescent="0.2">
      <c r="A2" t="s">
        <v>158</v>
      </c>
      <c r="B2" s="22">
        <v>0</v>
      </c>
      <c r="C2" s="22">
        <v>0</v>
      </c>
      <c r="D2" s="22">
        <v>0</v>
      </c>
      <c r="E2" s="22">
        <v>0</v>
      </c>
      <c r="F2" s="22">
        <v>0</v>
      </c>
      <c r="G2" s="22">
        <v>0</v>
      </c>
      <c r="H2" s="22">
        <v>0</v>
      </c>
      <c r="I2" s="22">
        <v>0</v>
      </c>
      <c r="J2" s="22">
        <v>0</v>
      </c>
      <c r="K2" s="22">
        <v>0</v>
      </c>
      <c r="L2" s="22">
        <v>0</v>
      </c>
      <c r="M2" s="22">
        <v>0</v>
      </c>
    </row>
    <row r="3" spans="1:13" x14ac:dyDescent="0.2">
      <c r="A3" s="91" t="s">
        <v>162</v>
      </c>
      <c r="B3" s="22">
        <v>0</v>
      </c>
      <c r="C3" s="22">
        <v>0</v>
      </c>
      <c r="D3" s="22">
        <v>0</v>
      </c>
      <c r="E3" s="22">
        <v>0</v>
      </c>
      <c r="F3" s="22">
        <v>0</v>
      </c>
      <c r="G3" s="22">
        <v>0</v>
      </c>
      <c r="H3" s="22">
        <v>0</v>
      </c>
      <c r="I3" s="22">
        <v>0</v>
      </c>
      <c r="J3" s="22">
        <v>0</v>
      </c>
      <c r="K3" s="22">
        <v>0</v>
      </c>
      <c r="L3" s="22">
        <v>0</v>
      </c>
      <c r="M3" s="22">
        <v>0</v>
      </c>
    </row>
    <row r="4" spans="1:13" x14ac:dyDescent="0.2">
      <c r="A4" s="91" t="s">
        <v>70</v>
      </c>
      <c r="B4" s="22">
        <v>0</v>
      </c>
      <c r="C4" s="22">
        <v>0</v>
      </c>
      <c r="D4" s="22">
        <v>0</v>
      </c>
      <c r="E4" s="22">
        <v>0</v>
      </c>
      <c r="F4" s="22">
        <v>0</v>
      </c>
      <c r="G4" s="22">
        <v>0</v>
      </c>
      <c r="H4" s="22">
        <v>0</v>
      </c>
      <c r="I4" s="22">
        <v>0</v>
      </c>
      <c r="J4" s="22">
        <v>0</v>
      </c>
      <c r="K4" s="22">
        <v>0</v>
      </c>
      <c r="L4" s="22">
        <v>0</v>
      </c>
      <c r="M4" s="22">
        <v>0</v>
      </c>
    </row>
    <row r="5" spans="1:13" x14ac:dyDescent="0.2">
      <c r="A5" s="91" t="s">
        <v>69</v>
      </c>
      <c r="B5" s="22">
        <v>0</v>
      </c>
      <c r="C5" s="22">
        <v>0</v>
      </c>
      <c r="D5" s="22">
        <v>0</v>
      </c>
      <c r="E5" s="22">
        <v>0</v>
      </c>
      <c r="F5" s="22">
        <v>0</v>
      </c>
      <c r="G5" s="22">
        <v>0</v>
      </c>
      <c r="H5" s="22">
        <v>0</v>
      </c>
      <c r="I5" s="22">
        <v>0</v>
      </c>
      <c r="J5" s="22">
        <v>0</v>
      </c>
      <c r="K5" s="22">
        <v>0</v>
      </c>
      <c r="L5" s="22">
        <v>0</v>
      </c>
      <c r="M5" s="22">
        <v>0</v>
      </c>
    </row>
    <row r="6" spans="1:13" x14ac:dyDescent="0.2">
      <c r="A6" s="91" t="s">
        <v>92</v>
      </c>
      <c r="B6" s="22">
        <v>0</v>
      </c>
      <c r="C6" s="22">
        <v>0</v>
      </c>
      <c r="D6" s="22">
        <v>0</v>
      </c>
      <c r="E6" s="22">
        <v>0</v>
      </c>
      <c r="F6" s="22">
        <v>0</v>
      </c>
      <c r="G6" s="22">
        <v>0</v>
      </c>
      <c r="H6" s="22">
        <v>0</v>
      </c>
      <c r="I6" s="22">
        <v>0</v>
      </c>
      <c r="J6" s="22">
        <v>0</v>
      </c>
      <c r="K6" s="22">
        <v>0</v>
      </c>
      <c r="L6" s="22">
        <v>0</v>
      </c>
      <c r="M6" s="22">
        <v>0</v>
      </c>
    </row>
    <row r="7" spans="1:13" x14ac:dyDescent="0.2">
      <c r="A7" s="91" t="s">
        <v>90</v>
      </c>
      <c r="B7" s="22">
        <v>0</v>
      </c>
      <c r="C7" s="22">
        <v>0</v>
      </c>
      <c r="D7" s="22">
        <v>0</v>
      </c>
      <c r="E7" s="22">
        <v>0</v>
      </c>
      <c r="F7" s="22">
        <v>0</v>
      </c>
      <c r="G7" s="22">
        <v>0</v>
      </c>
      <c r="H7" s="22">
        <v>0</v>
      </c>
      <c r="I7" s="22">
        <v>0</v>
      </c>
      <c r="J7" s="22">
        <v>0</v>
      </c>
      <c r="K7" s="22">
        <v>0</v>
      </c>
      <c r="L7" s="22">
        <v>0</v>
      </c>
      <c r="M7" s="22">
        <v>0</v>
      </c>
    </row>
    <row r="8" spans="1:13" x14ac:dyDescent="0.2">
      <c r="A8" s="91" t="s">
        <v>156</v>
      </c>
      <c r="B8" s="22">
        <v>0</v>
      </c>
      <c r="C8" s="22">
        <v>0</v>
      </c>
      <c r="D8" s="22">
        <v>0</v>
      </c>
      <c r="E8" s="22">
        <v>0</v>
      </c>
      <c r="F8" s="22">
        <v>0</v>
      </c>
      <c r="G8" s="22">
        <v>0</v>
      </c>
      <c r="H8" s="22">
        <v>0</v>
      </c>
      <c r="I8" s="22">
        <v>0</v>
      </c>
      <c r="J8" s="22">
        <v>0</v>
      </c>
      <c r="K8" s="22">
        <v>0</v>
      </c>
      <c r="L8" s="22">
        <v>0</v>
      </c>
      <c r="M8" s="22">
        <v>0</v>
      </c>
    </row>
    <row r="9" spans="1:13" x14ac:dyDescent="0.2">
      <c r="A9" s="91" t="s">
        <v>157</v>
      </c>
      <c r="B9" s="22">
        <v>0</v>
      </c>
      <c r="C9" s="22">
        <v>0</v>
      </c>
      <c r="D9" s="22">
        <v>0</v>
      </c>
      <c r="E9" s="22">
        <v>0</v>
      </c>
      <c r="F9" s="22">
        <v>0</v>
      </c>
      <c r="G9" s="22">
        <v>0</v>
      </c>
      <c r="H9" s="22">
        <v>0</v>
      </c>
      <c r="I9" s="22">
        <v>0</v>
      </c>
      <c r="J9" s="22">
        <v>0</v>
      </c>
      <c r="K9" s="22">
        <v>0</v>
      </c>
      <c r="L9" s="22">
        <v>0</v>
      </c>
      <c r="M9" s="22">
        <v>0</v>
      </c>
    </row>
    <row r="10" spans="1:13" x14ac:dyDescent="0.2">
      <c r="A10" s="22" t="s">
        <v>159</v>
      </c>
      <c r="B10" s="22">
        <v>0</v>
      </c>
      <c r="C10" s="22">
        <v>0</v>
      </c>
      <c r="D10" s="22">
        <v>0</v>
      </c>
      <c r="E10" s="22">
        <v>0</v>
      </c>
      <c r="F10" s="22">
        <v>0</v>
      </c>
      <c r="G10" s="22">
        <v>0</v>
      </c>
      <c r="H10" s="22">
        <v>0</v>
      </c>
      <c r="I10" s="22">
        <v>0</v>
      </c>
      <c r="J10" s="22">
        <v>0</v>
      </c>
      <c r="K10" s="22">
        <v>0</v>
      </c>
      <c r="L10" s="22">
        <v>0</v>
      </c>
      <c r="M10" s="22">
        <v>0</v>
      </c>
    </row>
    <row r="11" spans="1:13" x14ac:dyDescent="0.2">
      <c r="A11" s="91" t="s">
        <v>155</v>
      </c>
      <c r="B11" s="22">
        <v>0</v>
      </c>
      <c r="C11" s="22">
        <v>0</v>
      </c>
      <c r="D11" s="22">
        <v>0</v>
      </c>
      <c r="E11" s="22">
        <v>0</v>
      </c>
      <c r="F11" s="22">
        <v>0</v>
      </c>
      <c r="G11" s="22">
        <v>0</v>
      </c>
      <c r="H11" s="22">
        <v>0</v>
      </c>
      <c r="I11" s="22">
        <v>0</v>
      </c>
      <c r="J11" s="22">
        <v>0</v>
      </c>
      <c r="K11" s="22">
        <v>0</v>
      </c>
      <c r="L11" s="22">
        <v>0</v>
      </c>
      <c r="M11" s="22">
        <v>0</v>
      </c>
    </row>
    <row r="12" spans="1:13" x14ac:dyDescent="0.2">
      <c r="A12" s="91" t="s">
        <v>91</v>
      </c>
      <c r="B12" s="22">
        <v>0</v>
      </c>
      <c r="C12" s="22">
        <v>0</v>
      </c>
      <c r="D12" s="22">
        <v>0</v>
      </c>
      <c r="E12" s="22">
        <v>0</v>
      </c>
      <c r="F12" s="22">
        <v>0</v>
      </c>
      <c r="G12" s="22">
        <v>0</v>
      </c>
      <c r="H12" s="22">
        <v>0</v>
      </c>
      <c r="I12" s="22">
        <v>0</v>
      </c>
      <c r="J12" s="22">
        <v>0</v>
      </c>
      <c r="K12" s="22">
        <v>0</v>
      </c>
      <c r="L12" s="22">
        <v>0</v>
      </c>
      <c r="M12" s="22">
        <v>0</v>
      </c>
    </row>
    <row r="13" spans="1:13" x14ac:dyDescent="0.2">
      <c r="A13" s="91" t="s">
        <v>96</v>
      </c>
      <c r="B13" s="22">
        <v>0</v>
      </c>
      <c r="C13" s="22">
        <v>0</v>
      </c>
      <c r="D13" s="22">
        <v>0</v>
      </c>
      <c r="E13" s="22">
        <v>0</v>
      </c>
      <c r="F13" s="22">
        <v>0</v>
      </c>
      <c r="G13" s="22">
        <v>0</v>
      </c>
      <c r="H13" s="22">
        <v>0</v>
      </c>
      <c r="I13" s="22">
        <v>0</v>
      </c>
      <c r="J13" s="22">
        <v>0</v>
      </c>
      <c r="K13" s="22">
        <v>0</v>
      </c>
      <c r="L13" s="22">
        <v>0</v>
      </c>
      <c r="M13" s="22">
        <v>0</v>
      </c>
    </row>
    <row r="14" spans="1:13" x14ac:dyDescent="0.2">
      <c r="A14" s="22" t="s">
        <v>71</v>
      </c>
      <c r="B14" s="22">
        <v>0</v>
      </c>
      <c r="C14" s="22">
        <v>0</v>
      </c>
      <c r="D14" s="22">
        <v>0</v>
      </c>
      <c r="E14" s="22">
        <v>0</v>
      </c>
      <c r="F14" s="22">
        <v>0</v>
      </c>
      <c r="G14" s="22">
        <v>0</v>
      </c>
      <c r="H14" s="22">
        <v>0</v>
      </c>
      <c r="I14" s="22">
        <v>0</v>
      </c>
      <c r="J14" s="22">
        <v>0</v>
      </c>
      <c r="K14" s="22">
        <v>0</v>
      </c>
      <c r="L14" s="22">
        <v>0</v>
      </c>
      <c r="M14" s="22">
        <v>0</v>
      </c>
    </row>
    <row r="16" spans="1:13" x14ac:dyDescent="0.2">
      <c r="A16" t="s">
        <v>164</v>
      </c>
      <c r="B16" s="22" t="s">
        <v>5</v>
      </c>
      <c r="C16" t="s">
        <v>6</v>
      </c>
      <c r="D16" s="22" t="s">
        <v>7</v>
      </c>
      <c r="E16" s="22" t="s">
        <v>54</v>
      </c>
      <c r="F16" s="22" t="s">
        <v>9</v>
      </c>
      <c r="G16" s="22" t="s">
        <v>53</v>
      </c>
      <c r="H16" s="22" t="s">
        <v>79</v>
      </c>
      <c r="I16" t="s">
        <v>73</v>
      </c>
      <c r="J16" t="s">
        <v>74</v>
      </c>
      <c r="K16" t="s">
        <v>75</v>
      </c>
      <c r="L16" t="s">
        <v>76</v>
      </c>
      <c r="M16" t="s">
        <v>77</v>
      </c>
    </row>
    <row r="17" spans="1:13" x14ac:dyDescent="0.2">
      <c r="A17" s="91" t="s">
        <v>155</v>
      </c>
      <c r="B17" s="22">
        <v>0</v>
      </c>
      <c r="C17" s="22">
        <v>0</v>
      </c>
      <c r="D17" s="22">
        <v>0</v>
      </c>
      <c r="E17" s="22">
        <v>0</v>
      </c>
      <c r="F17" s="22">
        <v>0</v>
      </c>
      <c r="G17" s="22">
        <v>0</v>
      </c>
      <c r="H17" s="22">
        <v>0</v>
      </c>
      <c r="I17" s="22">
        <v>0</v>
      </c>
      <c r="J17" s="22">
        <v>0</v>
      </c>
      <c r="K17" s="22">
        <v>0</v>
      </c>
      <c r="L17" s="22">
        <v>0</v>
      </c>
      <c r="M17" s="22">
        <v>0</v>
      </c>
    </row>
    <row r="18" spans="1:13" x14ac:dyDescent="0.2">
      <c r="A18" s="91" t="s">
        <v>69</v>
      </c>
      <c r="B18" s="22">
        <v>0</v>
      </c>
      <c r="C18" s="22">
        <v>0</v>
      </c>
      <c r="D18" s="22">
        <v>0</v>
      </c>
      <c r="E18" s="22">
        <v>0</v>
      </c>
      <c r="F18" s="22">
        <v>0</v>
      </c>
      <c r="G18" s="22">
        <v>0</v>
      </c>
      <c r="H18" s="22">
        <v>0</v>
      </c>
      <c r="I18" s="22">
        <v>0</v>
      </c>
      <c r="J18" s="22">
        <v>0</v>
      </c>
      <c r="K18" s="22">
        <v>0</v>
      </c>
      <c r="L18" s="22">
        <v>0</v>
      </c>
      <c r="M18" s="22">
        <v>0</v>
      </c>
    </row>
    <row r="19" spans="1:13" x14ac:dyDescent="0.2">
      <c r="A19" s="91" t="s">
        <v>70</v>
      </c>
      <c r="B19" s="22">
        <v>0</v>
      </c>
      <c r="C19" s="22">
        <v>0</v>
      </c>
      <c r="D19" s="22">
        <v>0</v>
      </c>
      <c r="E19" s="22">
        <v>0</v>
      </c>
      <c r="F19" s="22">
        <v>0</v>
      </c>
      <c r="G19" s="22">
        <v>0</v>
      </c>
      <c r="H19" s="22">
        <v>0</v>
      </c>
      <c r="I19" s="22">
        <v>0</v>
      </c>
      <c r="J19" s="22">
        <v>0</v>
      </c>
      <c r="K19" s="22">
        <v>0</v>
      </c>
      <c r="L19" s="22">
        <v>0</v>
      </c>
      <c r="M19" s="22">
        <v>0</v>
      </c>
    </row>
    <row r="20" spans="1:13" x14ac:dyDescent="0.2">
      <c r="A20" s="91" t="s">
        <v>163</v>
      </c>
      <c r="B20" s="22">
        <v>0</v>
      </c>
      <c r="C20" s="22">
        <v>0</v>
      </c>
      <c r="D20" s="22">
        <v>0</v>
      </c>
      <c r="E20" s="22">
        <v>0</v>
      </c>
      <c r="F20" s="22">
        <v>0</v>
      </c>
      <c r="G20" s="22">
        <v>0</v>
      </c>
      <c r="H20" s="22">
        <v>0</v>
      </c>
      <c r="I20" s="22">
        <v>0</v>
      </c>
      <c r="J20" s="22">
        <v>0</v>
      </c>
      <c r="K20" s="22">
        <v>0</v>
      </c>
      <c r="L20" s="22">
        <v>0</v>
      </c>
      <c r="M20" s="22">
        <v>0</v>
      </c>
    </row>
    <row r="21" spans="1:13" x14ac:dyDescent="0.2">
      <c r="A21" t="s">
        <v>89</v>
      </c>
      <c r="B21" s="22">
        <v>0</v>
      </c>
      <c r="C21" s="22">
        <v>0</v>
      </c>
      <c r="D21" s="22">
        <v>0</v>
      </c>
      <c r="E21" s="22">
        <v>0</v>
      </c>
      <c r="F21" s="22">
        <v>0</v>
      </c>
      <c r="G21" s="22">
        <v>0</v>
      </c>
      <c r="H21" s="22">
        <v>0</v>
      </c>
      <c r="I21" s="22">
        <v>0</v>
      </c>
      <c r="J21" s="22">
        <v>0</v>
      </c>
      <c r="K21" s="22">
        <v>0</v>
      </c>
      <c r="L21" s="22">
        <v>0</v>
      </c>
      <c r="M21" s="22">
        <v>0</v>
      </c>
    </row>
    <row r="22" spans="1:13" x14ac:dyDescent="0.2">
      <c r="A22" t="s">
        <v>166</v>
      </c>
      <c r="B22" s="22">
        <v>0</v>
      </c>
      <c r="C22" s="22">
        <v>0</v>
      </c>
      <c r="D22" s="22">
        <v>0</v>
      </c>
      <c r="E22" s="22">
        <v>0</v>
      </c>
      <c r="F22" s="22">
        <v>0</v>
      </c>
      <c r="G22" s="22">
        <v>0</v>
      </c>
      <c r="H22" s="22">
        <v>0</v>
      </c>
      <c r="I22" s="22">
        <v>0</v>
      </c>
      <c r="J22" s="22">
        <v>0</v>
      </c>
      <c r="K22" s="22">
        <v>0</v>
      </c>
      <c r="L22" s="22">
        <v>0</v>
      </c>
      <c r="M22" s="22">
        <v>0</v>
      </c>
    </row>
  </sheetData>
  <sortState xmlns:xlrd2="http://schemas.microsoft.com/office/spreadsheetml/2017/richdata2" ref="A2:M14">
    <sortCondition ref="A2:A14"/>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E78E3-4586-DB48-B336-F35800737619}">
  <sheetPr>
    <tabColor theme="1" tint="0.249977111117893"/>
  </sheetPr>
  <dimension ref="A1:L17"/>
  <sheetViews>
    <sheetView zoomScaleNormal="100" workbookViewId="0">
      <selection activeCell="M4" sqref="M4"/>
    </sheetView>
  </sheetViews>
  <sheetFormatPr baseColWidth="10" defaultColWidth="9.1640625" defaultRowHeight="25.5" customHeight="1" x14ac:dyDescent="0.2"/>
  <cols>
    <col min="1" max="1" width="25.5" style="44" customWidth="1"/>
    <col min="2" max="2" width="19.33203125" style="44" customWidth="1"/>
    <col min="3" max="3" width="30.1640625" style="44" customWidth="1"/>
    <col min="4" max="4" width="26" style="44" customWidth="1"/>
    <col min="5" max="5" width="24" style="44" customWidth="1"/>
    <col min="6" max="7" width="19.5" style="44" customWidth="1"/>
    <col min="8" max="8" width="15.5" style="44" customWidth="1"/>
    <col min="9" max="9" width="7.5" style="44" customWidth="1"/>
    <col min="10" max="10" width="25.83203125" style="44" customWidth="1"/>
    <col min="11" max="11" width="9.1640625" style="44"/>
    <col min="12" max="12" width="9.1640625" style="44" customWidth="1"/>
    <col min="13" max="16384" width="9.1640625" style="44"/>
  </cols>
  <sheetData>
    <row r="1" spans="1:12" ht="25.5" customHeight="1" x14ac:dyDescent="0.3">
      <c r="A1" s="101" t="s">
        <v>118</v>
      </c>
      <c r="B1" s="101"/>
      <c r="C1" s="101"/>
      <c r="D1" s="101"/>
      <c r="E1" s="43"/>
      <c r="F1" s="43"/>
      <c r="G1" s="43"/>
      <c r="J1" s="67" t="s">
        <v>86</v>
      </c>
      <c r="K1" s="67" t="s">
        <v>149</v>
      </c>
    </row>
    <row r="2" spans="1:12" ht="25.5" customHeight="1" x14ac:dyDescent="0.2">
      <c r="A2" s="50" t="s">
        <v>100</v>
      </c>
      <c r="B2" s="50" t="s">
        <v>101</v>
      </c>
      <c r="C2" s="50" t="s">
        <v>86</v>
      </c>
      <c r="D2" s="50" t="s">
        <v>102</v>
      </c>
      <c r="E2" s="50" t="s">
        <v>103</v>
      </c>
      <c r="F2" s="50" t="s">
        <v>104</v>
      </c>
      <c r="G2" s="50" t="s">
        <v>105</v>
      </c>
      <c r="H2" s="51" t="s">
        <v>106</v>
      </c>
      <c r="J2" s="44" t="s">
        <v>14</v>
      </c>
      <c r="K2" s="44">
        <v>10</v>
      </c>
      <c r="L2" s="68"/>
    </row>
    <row r="3" spans="1:12" ht="25.5" customHeight="1" x14ac:dyDescent="0.2">
      <c r="A3" s="45" t="s">
        <v>130</v>
      </c>
      <c r="B3" s="44">
        <v>12345</v>
      </c>
      <c r="C3" s="44" t="s">
        <v>14</v>
      </c>
      <c r="D3" s="44" t="s">
        <v>131</v>
      </c>
      <c r="E3" s="44" t="s">
        <v>132</v>
      </c>
      <c r="F3" s="47">
        <v>44564</v>
      </c>
      <c r="G3" s="47">
        <v>44567</v>
      </c>
      <c r="H3" s="49">
        <v>4</v>
      </c>
      <c r="J3" s="44" t="s">
        <v>40</v>
      </c>
      <c r="K3" s="44">
        <v>10</v>
      </c>
      <c r="L3" s="68"/>
    </row>
    <row r="4" spans="1:12" ht="25.5" customHeight="1" x14ac:dyDescent="0.2">
      <c r="A4" s="45" t="s">
        <v>135</v>
      </c>
      <c r="B4" s="44">
        <v>23456</v>
      </c>
      <c r="C4" s="44" t="s">
        <v>40</v>
      </c>
      <c r="D4" s="44" t="s">
        <v>143</v>
      </c>
      <c r="E4" s="44" t="s">
        <v>144</v>
      </c>
      <c r="F4" s="47">
        <v>44569</v>
      </c>
      <c r="G4" s="47">
        <v>44573</v>
      </c>
      <c r="H4" s="49">
        <v>5</v>
      </c>
      <c r="J4" s="44" t="s">
        <v>45</v>
      </c>
      <c r="K4" s="44">
        <v>3</v>
      </c>
      <c r="L4" s="68"/>
    </row>
    <row r="5" spans="1:12" ht="25.5" customHeight="1" x14ac:dyDescent="0.2">
      <c r="A5" s="45" t="s">
        <v>136</v>
      </c>
      <c r="B5" s="44">
        <v>34567</v>
      </c>
      <c r="C5" s="44" t="s">
        <v>40</v>
      </c>
      <c r="D5" s="44" t="s">
        <v>145</v>
      </c>
      <c r="E5" s="44" t="s">
        <v>144</v>
      </c>
      <c r="F5" s="47">
        <v>44571</v>
      </c>
      <c r="G5" s="47">
        <v>44575</v>
      </c>
      <c r="H5" s="49">
        <v>5</v>
      </c>
      <c r="J5" s="44" t="s">
        <v>146</v>
      </c>
      <c r="K5" s="44">
        <v>4</v>
      </c>
      <c r="L5" s="68"/>
    </row>
    <row r="6" spans="1:12" ht="25" customHeight="1" x14ac:dyDescent="0.2">
      <c r="A6" s="45" t="s">
        <v>137</v>
      </c>
      <c r="B6" s="44">
        <v>34567</v>
      </c>
      <c r="C6" s="44" t="s">
        <v>45</v>
      </c>
      <c r="D6" s="44" t="s">
        <v>145</v>
      </c>
      <c r="E6" s="44" t="s">
        <v>144</v>
      </c>
      <c r="F6" s="66">
        <v>44571</v>
      </c>
      <c r="G6" s="47">
        <v>44573</v>
      </c>
      <c r="H6" s="49">
        <v>3</v>
      </c>
      <c r="J6" s="44" t="s">
        <v>148</v>
      </c>
      <c r="K6" s="44">
        <v>2</v>
      </c>
      <c r="L6" s="68"/>
    </row>
    <row r="7" spans="1:12" ht="25.5" customHeight="1" x14ac:dyDescent="0.2">
      <c r="A7" s="45" t="s">
        <v>138</v>
      </c>
      <c r="B7" s="44">
        <v>45678</v>
      </c>
      <c r="C7" s="44" t="s">
        <v>146</v>
      </c>
      <c r="D7" s="44" t="s">
        <v>147</v>
      </c>
      <c r="E7" s="44" t="s">
        <v>132</v>
      </c>
      <c r="F7" s="47">
        <v>44576</v>
      </c>
      <c r="G7" s="47">
        <v>44579</v>
      </c>
      <c r="H7" s="49">
        <v>4</v>
      </c>
      <c r="J7" s="78" t="s">
        <v>68</v>
      </c>
      <c r="K7" s="78">
        <v>6</v>
      </c>
      <c r="L7" s="79"/>
    </row>
    <row r="8" spans="1:12" ht="25.5" customHeight="1" x14ac:dyDescent="0.2">
      <c r="A8" s="45" t="s">
        <v>139</v>
      </c>
      <c r="B8" s="44">
        <v>45678</v>
      </c>
      <c r="C8" s="44" t="s">
        <v>148</v>
      </c>
      <c r="D8" s="44" t="s">
        <v>147</v>
      </c>
      <c r="E8" s="44" t="s">
        <v>132</v>
      </c>
      <c r="F8" s="47">
        <v>44579</v>
      </c>
      <c r="G8" s="47">
        <v>44580</v>
      </c>
      <c r="H8" s="49">
        <v>2</v>
      </c>
      <c r="L8" s="68"/>
    </row>
    <row r="9" spans="1:12" ht="25.5" customHeight="1" x14ac:dyDescent="0.2">
      <c r="A9" s="45" t="s">
        <v>140</v>
      </c>
      <c r="B9" s="44">
        <v>56789</v>
      </c>
      <c r="C9" s="44" t="s">
        <v>14</v>
      </c>
      <c r="D9" s="44" t="s">
        <v>142</v>
      </c>
      <c r="E9" s="44" t="s">
        <v>132</v>
      </c>
      <c r="F9" s="47">
        <v>44586</v>
      </c>
      <c r="G9" s="47">
        <v>44591</v>
      </c>
      <c r="H9" s="49">
        <v>6</v>
      </c>
    </row>
    <row r="10" spans="1:12" ht="25.5" customHeight="1" x14ac:dyDescent="0.2">
      <c r="A10" s="45" t="s">
        <v>141</v>
      </c>
      <c r="B10" s="44">
        <v>56789</v>
      </c>
      <c r="C10" s="44" t="s">
        <v>68</v>
      </c>
      <c r="D10" s="44" t="s">
        <v>142</v>
      </c>
      <c r="E10" s="44" t="s">
        <v>132</v>
      </c>
      <c r="F10" s="47">
        <v>44586</v>
      </c>
      <c r="G10" s="47">
        <v>44591</v>
      </c>
      <c r="H10" s="49">
        <v>6</v>
      </c>
    </row>
    <row r="11" spans="1:12" ht="25" customHeight="1" x14ac:dyDescent="0.2">
      <c r="A11" s="45"/>
      <c r="E11" s="46"/>
      <c r="F11" s="46"/>
    </row>
    <row r="12" spans="1:12" ht="25.5" customHeight="1" x14ac:dyDescent="0.2">
      <c r="A12" s="45"/>
    </row>
    <row r="13" spans="1:12" ht="25.5" customHeight="1" x14ac:dyDescent="0.2">
      <c r="A13" s="45"/>
    </row>
    <row r="14" spans="1:12" ht="25.5" customHeight="1" x14ac:dyDescent="0.2">
      <c r="A14" s="45"/>
    </row>
    <row r="15" spans="1:12" ht="25.5" customHeight="1" x14ac:dyDescent="0.2">
      <c r="A15" s="45"/>
    </row>
    <row r="16" spans="1:12" ht="25.5" customHeight="1" x14ac:dyDescent="0.2">
      <c r="A16" s="45"/>
    </row>
    <row r="17" spans="1:1" ht="25.5" customHeight="1" x14ac:dyDescent="0.2">
      <c r="A17" s="47"/>
    </row>
  </sheetData>
  <mergeCells count="1">
    <mergeCell ref="A1:D1"/>
  </mergeCells>
  <pageMargins left="0.7" right="0.7" top="0.75" bottom="0.75" header="0.3" footer="0.3"/>
  <pageSetup scale="48"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3672A-5C67-6C41-B62F-834B875F2125}">
  <sheetPr>
    <tabColor theme="1" tint="0.499984740745262"/>
  </sheetPr>
  <dimension ref="A1:J18"/>
  <sheetViews>
    <sheetView workbookViewId="0">
      <selection sqref="A1:D1"/>
    </sheetView>
  </sheetViews>
  <sheetFormatPr baseColWidth="10" defaultColWidth="9.1640625" defaultRowHeight="25.5" customHeight="1" x14ac:dyDescent="0.2"/>
  <cols>
    <col min="1" max="1" width="25.5" style="44" customWidth="1"/>
    <col min="2" max="2" width="19.33203125" style="44" customWidth="1"/>
    <col min="3" max="3" width="30.1640625" style="44" customWidth="1"/>
    <col min="4" max="4" width="26" style="44" customWidth="1"/>
    <col min="5" max="5" width="24" style="44" customWidth="1"/>
    <col min="6" max="7" width="19.5" style="44" customWidth="1"/>
    <col min="8" max="8" width="15.5" style="44" customWidth="1"/>
    <col min="9" max="9" width="33.1640625" style="44" customWidth="1"/>
    <col min="10" max="10" width="25.83203125" style="44" customWidth="1"/>
    <col min="11" max="16384" width="9.1640625" style="44"/>
  </cols>
  <sheetData>
    <row r="1" spans="1:10" ht="25.5" customHeight="1" x14ac:dyDescent="0.3">
      <c r="A1" s="102" t="s">
        <v>117</v>
      </c>
      <c r="B1" s="102"/>
      <c r="C1" s="102"/>
      <c r="D1" s="102"/>
      <c r="E1" s="43"/>
      <c r="F1" s="43"/>
      <c r="G1" s="43"/>
    </row>
    <row r="2" spans="1:10" ht="25.5" customHeight="1" x14ac:dyDescent="0.2">
      <c r="A2" s="50" t="s">
        <v>100</v>
      </c>
      <c r="B2" s="50" t="s">
        <v>101</v>
      </c>
      <c r="C2" s="50" t="s">
        <v>86</v>
      </c>
      <c r="D2" s="50" t="s">
        <v>102</v>
      </c>
      <c r="E2" s="50" t="s">
        <v>103</v>
      </c>
      <c r="F2" s="50" t="s">
        <v>104</v>
      </c>
      <c r="G2" s="50" t="s">
        <v>105</v>
      </c>
      <c r="H2" s="51" t="s">
        <v>106</v>
      </c>
    </row>
    <row r="3" spans="1:10" ht="25.5" customHeight="1" x14ac:dyDescent="0.2">
      <c r="A3" s="45"/>
      <c r="H3" s="49"/>
    </row>
    <row r="4" spans="1:10" ht="25.5" customHeight="1" x14ac:dyDescent="0.2">
      <c r="A4" s="45"/>
      <c r="H4" s="49"/>
    </row>
    <row r="5" spans="1:10" ht="25.5" customHeight="1" x14ac:dyDescent="0.2">
      <c r="A5" s="45"/>
      <c r="H5" s="49"/>
    </row>
    <row r="6" spans="1:10" ht="25.5" customHeight="1" x14ac:dyDescent="0.2">
      <c r="A6" s="45"/>
      <c r="F6" s="46"/>
      <c r="H6" s="49"/>
    </row>
    <row r="7" spans="1:10" ht="25.5" customHeight="1" x14ac:dyDescent="0.2">
      <c r="A7" s="45"/>
      <c r="H7" s="49"/>
    </row>
    <row r="8" spans="1:10" ht="25.5" customHeight="1" x14ac:dyDescent="0.2">
      <c r="A8" s="45"/>
      <c r="H8" s="49"/>
    </row>
    <row r="9" spans="1:10" ht="25.5" customHeight="1" x14ac:dyDescent="0.2">
      <c r="A9" s="45"/>
      <c r="H9" s="49"/>
    </row>
    <row r="10" spans="1:10" ht="25.5" customHeight="1" x14ac:dyDescent="0.2">
      <c r="A10" s="45"/>
      <c r="H10" s="49"/>
    </row>
    <row r="11" spans="1:10" ht="25.5" customHeight="1" x14ac:dyDescent="0.2">
      <c r="A11" s="45"/>
    </row>
    <row r="12" spans="1:10" ht="25.5" customHeight="1" x14ac:dyDescent="0.2">
      <c r="A12" s="45"/>
      <c r="H12" s="48"/>
      <c r="I12" s="48"/>
      <c r="J12" s="48"/>
    </row>
    <row r="13" spans="1:10" ht="25.5" customHeight="1" x14ac:dyDescent="0.2">
      <c r="A13" s="45"/>
      <c r="H13" s="48"/>
      <c r="I13" s="48"/>
      <c r="J13" s="48"/>
    </row>
    <row r="14" spans="1:10" ht="25.5" customHeight="1" x14ac:dyDescent="0.2">
      <c r="A14" s="45"/>
      <c r="H14" s="48"/>
      <c r="I14" s="48"/>
      <c r="J14" s="48"/>
    </row>
    <row r="15" spans="1:10" ht="25.5" customHeight="1" x14ac:dyDescent="0.2">
      <c r="A15" s="45"/>
      <c r="H15" s="48"/>
      <c r="I15" s="48"/>
      <c r="J15" s="48"/>
    </row>
    <row r="16" spans="1:10" ht="25.5" customHeight="1" x14ac:dyDescent="0.2">
      <c r="A16" s="45"/>
      <c r="H16" s="48"/>
      <c r="I16" s="48"/>
      <c r="J16" s="48"/>
    </row>
    <row r="17" spans="1:10" ht="25.5" customHeight="1" x14ac:dyDescent="0.2">
      <c r="A17" s="45"/>
      <c r="H17" s="48"/>
      <c r="I17" s="48"/>
      <c r="J17" s="48"/>
    </row>
    <row r="18" spans="1:10" ht="25.5" customHeight="1" x14ac:dyDescent="0.2">
      <c r="A18" s="45"/>
      <c r="H18" s="48"/>
      <c r="I18" s="48"/>
      <c r="J18" s="48"/>
    </row>
  </sheetData>
  <mergeCells count="1">
    <mergeCell ref="A1:D1"/>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Macintosh Excel</Application>
  <DocSecurity>0</DocSecurity>
  <Lines>0</Lines>
  <Paragraphs>0</Paragraphs>
  <Slides>0</Slides>
  <Notes>0</Notes>
  <HiddenSlides>0</HiddenSlides>
  <MMClips>0</MMClips>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Instructions</vt:lpstr>
      <vt:lpstr>Dashboard Report</vt:lpstr>
      <vt:lpstr>DOT by Month</vt:lpstr>
      <vt:lpstr>PD</vt:lpstr>
      <vt:lpstr>DOT per 1000 PD</vt:lpstr>
      <vt:lpstr>Graphs</vt:lpstr>
      <vt:lpstr>Culture Data</vt:lpstr>
      <vt:lpstr>Jan</vt:lpstr>
      <vt:lpstr>Feb</vt:lpstr>
      <vt:lpstr>Mar</vt:lpstr>
      <vt:lpstr>Apr</vt:lpstr>
      <vt:lpstr>May</vt:lpstr>
      <vt:lpstr>Jun</vt:lpstr>
      <vt:lpstr>Jul</vt:lpstr>
      <vt:lpstr>Aug</vt:lpstr>
      <vt:lpstr>Sep</vt:lpstr>
      <vt:lpstr>Oct</vt:lpstr>
      <vt:lpstr>Nov</vt:lpstr>
      <vt:lpstr>Dec</vt:lpstr>
      <vt:lpstr>'Dashboard Report'!Print_Area</vt:lpstr>
      <vt:lpstr>'DOT by Month'!Print_Area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Jamie</dc:creator>
  <cp:lastModifiedBy>Microsoft Office User</cp:lastModifiedBy>
  <cp:lastPrinted>2021-04-17T15:38:38Z</cp:lastPrinted>
  <dcterms:created xsi:type="dcterms:W3CDTF">2017-08-30T20:28:04Z</dcterms:created>
  <dcterms:modified xsi:type="dcterms:W3CDTF">2022-06-14T16:23:03Z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